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3г\"/>
    </mc:Choice>
  </mc:AlternateContent>
  <xr:revisionPtr revIDLastSave="0" documentId="13_ncr:1_{804D844A-E4F4-4816-9EDF-60AAB9B9DCCA}" xr6:coauthVersionLast="47" xr6:coauthVersionMax="47" xr10:uidLastSave="{00000000-0000-0000-0000-000000000000}"/>
  <bookViews>
    <workbookView xWindow="0" yWindow="375" windowWidth="27750" windowHeight="15105" xr2:uid="{576A9DE0-0908-4C82-8534-1D81A014FA29}"/>
  </bookViews>
  <sheets>
    <sheet name="2023" sheetId="1" r:id="rId1"/>
  </sheets>
  <definedNames>
    <definedName name="_xlnm.Print_Area" localSheetId="0">'2023'!$A$1:$G$95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40" i="1"/>
  <c r="C67" i="1"/>
  <c r="C25" i="1"/>
  <c r="C53" i="1" l="1"/>
  <c r="C79" i="1"/>
  <c r="C80" i="1"/>
  <c r="C64" i="1"/>
  <c r="C63" i="1"/>
  <c r="C62" i="1"/>
  <c r="C54" i="1"/>
  <c r="C37" i="1"/>
  <c r="C38" i="1"/>
  <c r="C39" i="1"/>
  <c r="C20" i="1"/>
  <c r="C21" i="1"/>
  <c r="C22" i="1"/>
  <c r="C11" i="1"/>
  <c r="C12" i="1"/>
  <c r="C83" i="1" l="1"/>
  <c r="C61" i="1"/>
  <c r="C41" i="1" l="1"/>
  <c r="C19" i="1"/>
  <c r="D47" i="1" l="1"/>
  <c r="G47" i="1"/>
  <c r="F47" i="1"/>
  <c r="G90" i="1" l="1"/>
  <c r="F90" i="1"/>
  <c r="D90" i="1"/>
  <c r="C89" i="1"/>
  <c r="C88" i="1"/>
  <c r="C85" i="1"/>
  <c r="C81" i="1"/>
  <c r="C78" i="1"/>
  <c r="C77" i="1"/>
  <c r="C76" i="1"/>
  <c r="C75" i="1"/>
  <c r="C74" i="1"/>
  <c r="C73" i="1"/>
  <c r="C71" i="1"/>
  <c r="C68" i="1"/>
  <c r="C66" i="1"/>
  <c r="C65" i="1"/>
  <c r="C60" i="1"/>
  <c r="C59" i="1"/>
  <c r="C58" i="1"/>
  <c r="C57" i="1"/>
  <c r="C56" i="1"/>
  <c r="C55" i="1"/>
  <c r="C52" i="1"/>
  <c r="C51" i="1"/>
  <c r="F49" i="1"/>
  <c r="G49" i="1"/>
  <c r="D49" i="1"/>
  <c r="C35" i="1"/>
  <c r="C36" i="1"/>
  <c r="C24" i="1"/>
  <c r="C17" i="1"/>
  <c r="C16" i="1"/>
  <c r="C14" i="1"/>
  <c r="C13" i="1"/>
  <c r="C10" i="1"/>
  <c r="C48" i="1"/>
  <c r="C46" i="1"/>
  <c r="C43" i="1"/>
  <c r="C34" i="1"/>
  <c r="C33" i="1"/>
  <c r="C31" i="1"/>
  <c r="C29" i="1"/>
  <c r="C26" i="1"/>
  <c r="C23" i="1"/>
  <c r="C18" i="1"/>
  <c r="C15" i="1"/>
  <c r="C9" i="1"/>
  <c r="H71" i="1" l="1"/>
  <c r="C49" i="1"/>
  <c r="C90" i="1"/>
  <c r="C47" i="1"/>
</calcChain>
</file>

<file path=xl/sharedStrings.xml><?xml version="1.0" encoding="utf-8"?>
<sst xmlns="http://schemas.openxmlformats.org/spreadsheetml/2006/main" count="172" uniqueCount="87">
  <si>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</si>
  <si>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</si>
  <si>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</si>
  <si>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</si>
  <si>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</si>
  <si>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</si>
  <si>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</si>
  <si>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</si>
  <si>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</si>
  <si>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</si>
  <si>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</si>
  <si>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</si>
  <si>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</si>
  <si>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</si>
  <si>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</si>
  <si>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</si>
  <si>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</si>
  <si>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</si>
  <si>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</si>
  <si>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</si>
  <si>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</si>
  <si>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</si>
  <si>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</si>
  <si>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</si>
  <si>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</si>
  <si>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</si>
  <si>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</si>
  <si>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</si>
  <si>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</si>
  <si>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</si>
  <si>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</si>
  <si>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</si>
  <si>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</si>
  <si>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</si>
  <si>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</si>
  <si>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</si>
  <si>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</si>
  <si>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</si>
  <si>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</si>
  <si>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</si>
  <si>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</si>
  <si>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</si>
  <si>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</si>
  <si>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</si>
  <si>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</si>
  <si>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</si>
  <si>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</si>
  <si>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</si>
  <si>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</si>
  <si>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</si>
  <si>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</si>
  <si>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</si>
  <si>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</si>
  <si>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</si>
  <si>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</si>
  <si>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</si>
  <si>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</si>
  <si>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</si>
  <si>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</si>
  <si>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</si>
  <si>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</si>
  <si>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</si>
  <si>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ООО "ЭМКО"</t>
  </si>
  <si>
    <t>ОАО "РЖД"</t>
  </si>
  <si>
    <t>1.1</t>
  </si>
  <si>
    <t>4.3.2</t>
  </si>
  <si>
    <t>4.3.3</t>
  </si>
  <si>
    <t>4.3.4</t>
  </si>
  <si>
    <t>4.3.5</t>
  </si>
  <si>
    <t>4.3.6</t>
  </si>
  <si>
    <t>1.4.5</t>
  </si>
  <si>
    <t>ООО "СТН-Энергосети"</t>
  </si>
  <si>
    <t>АО "Оборонэнерго" филиал "Волго-Вятский"</t>
  </si>
  <si>
    <t>4.3.7</t>
  </si>
  <si>
    <t>1.2.1</t>
  </si>
  <si>
    <t>Филиал "Нижегородский" ПАО "Т ПЛЮС"</t>
  </si>
  <si>
    <t>1.4.6</t>
  </si>
  <si>
    <t>АО "ЭСК"</t>
  </si>
  <si>
    <t>1.4.7</t>
  </si>
  <si>
    <t>1.4.8</t>
  </si>
  <si>
    <t>ООО «ЭЛСК НН»</t>
  </si>
  <si>
    <t>Объем превышения фактических объемов потерь мощности на объемами потерь, учтенными в сводном прогнозном балансе за соответствующий расчетный период)</t>
  </si>
  <si>
    <t>Филиал ПАО "Россети Центр и Приволжье" - "Нижновэнерго"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</si>
  <si>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2023г.</t>
  </si>
  <si>
    <t>ФКП "Завод имени Я.М. Свердлова"</t>
  </si>
  <si>
    <t>ООО "НКС"</t>
  </si>
  <si>
    <t>4.3.8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</si>
</sst>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H90"/>
  <sheetViews>
    <sheetView tabSelected="1" topLeftCell="A79" zoomScale="115" zoomScaleNormal="115" zoomScaleSheetLayoutView="115" workbookViewId="0">
      <selection activeCell="E90" sqref="E90"/>
    </sheetView>
  </sheetViews>
  <sheetFormatPr defaultRowHeight="12.75" x14ac:dyDescent="0.2"/>
  <cols>
    <col min="1" max="1" width="6.85546875" customWidth="1"/>
    <col min="2" max="2" width="53.140625" customWidth="1"/>
    <col min="3" max="3" width="12.7109375" style="18" customWidth="1"/>
    <col min="4" max="7" width="12.5703125" customWidth="1"/>
    <col min="8" max="8" width="10.710937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" t="s">
        <v>58</v>
      </c>
    </row>
    <row r="3" spans="1:7" x14ac:dyDescent="0.2">
      <c r="A3" s="29" t="s">
        <v>83</v>
      </c>
      <c r="B3" s="29"/>
      <c r="C3" s="29"/>
      <c r="D3" s="29"/>
      <c r="E3" s="29"/>
      <c r="F3" s="29"/>
      <c r="G3" s="29"/>
    </row>
    <row r="4" spans="1:7" ht="62.25" customHeight="1" x14ac:dyDescent="0.2">
      <c r="A4" s="29"/>
      <c r="B4" s="29"/>
      <c r="C4" s="29"/>
      <c r="D4" s="29"/>
      <c r="E4" s="29"/>
      <c r="F4" s="29"/>
      <c r="G4" s="29"/>
    </row>
    <row r="5" spans="1:7" x14ac:dyDescent="0.2">
      <c r="A5" s="2"/>
      <c r="B5" s="2"/>
      <c r="C5" s="19"/>
      <c r="D5" s="2"/>
      <c r="E5" s="2"/>
      <c r="F5" s="2"/>
      <c r="G5" s="2"/>
    </row>
    <row r="6" spans="1:7" x14ac:dyDescent="0.2">
      <c r="A6" s="30" t="s">
        <v>0</v>
      </c>
      <c r="B6" s="30" t="s">
        <v>1</v>
      </c>
      <c r="C6" s="32" t="s">
        <v>2</v>
      </c>
      <c r="D6" s="34" t="s">
        <v>3</v>
      </c>
      <c r="E6" s="35"/>
      <c r="F6" s="35"/>
      <c r="G6" s="36"/>
    </row>
    <row r="7" spans="1:7" x14ac:dyDescent="0.2">
      <c r="A7" s="31"/>
      <c r="B7" s="31"/>
      <c r="C7" s="33"/>
      <c r="D7" s="3" t="s">
        <v>4</v>
      </c>
      <c r="E7" s="3" t="s">
        <v>5</v>
      </c>
      <c r="F7" s="3" t="s">
        <v>6</v>
      </c>
      <c r="G7" s="3" t="s">
        <v>7</v>
      </c>
    </row>
    <row r="8" spans="1:7" ht="21" customHeight="1" x14ac:dyDescent="0.2">
      <c r="A8" s="26" t="s">
        <v>8</v>
      </c>
      <c r="B8" s="27"/>
      <c r="C8" s="27"/>
      <c r="D8" s="27"/>
      <c r="E8" s="27"/>
      <c r="F8" s="27"/>
      <c r="G8" s="28"/>
    </row>
    <row r="9" spans="1:7" x14ac:dyDescent="0.2">
      <c r="A9" s="4">
        <v>1</v>
      </c>
      <c r="B9" s="5" t="s">
        <v>10</v>
      </c>
      <c r="C9" s="6">
        <f>SUM(D9:G9)</f>
        <v>319124.20899999997</v>
      </c>
      <c r="D9" s="22">
        <v>138582.016</v>
      </c>
      <c r="E9" s="22">
        <v>70839.612000000008</v>
      </c>
      <c r="F9" s="22">
        <v>104650.41599999998</v>
      </c>
      <c r="G9" s="12">
        <v>5052.165</v>
      </c>
    </row>
    <row r="10" spans="1:7" x14ac:dyDescent="0.2">
      <c r="A10" s="11" t="s">
        <v>64</v>
      </c>
      <c r="B10" s="5" t="s">
        <v>12</v>
      </c>
      <c r="C10" s="6">
        <f>SUM(D10:G10)</f>
        <v>12470.631999999998</v>
      </c>
      <c r="D10" s="23"/>
      <c r="E10" s="23"/>
      <c r="F10" s="22">
        <v>12470.631999999998</v>
      </c>
      <c r="G10" s="24"/>
    </row>
    <row r="11" spans="1:7" x14ac:dyDescent="0.2">
      <c r="A11" s="4" t="s">
        <v>13</v>
      </c>
      <c r="B11" s="5" t="s">
        <v>14</v>
      </c>
      <c r="C11" s="6">
        <f>SUM(D11:G11)</f>
        <v>64.134</v>
      </c>
      <c r="D11" s="23"/>
      <c r="E11" s="23"/>
      <c r="F11" s="22">
        <v>64.134</v>
      </c>
      <c r="G11" s="24"/>
    </row>
    <row r="12" spans="1:7" x14ac:dyDescent="0.2">
      <c r="A12" s="4" t="s">
        <v>74</v>
      </c>
      <c r="B12" s="5" t="s">
        <v>75</v>
      </c>
      <c r="C12" s="6">
        <f>SUM(D12:G12)</f>
        <v>64.134</v>
      </c>
      <c r="D12" s="23"/>
      <c r="E12" s="23"/>
      <c r="F12" s="22">
        <v>64.134</v>
      </c>
      <c r="G12" s="24"/>
    </row>
    <row r="13" spans="1:7" x14ac:dyDescent="0.2">
      <c r="A13" s="7" t="s">
        <v>15</v>
      </c>
      <c r="B13" s="5" t="s">
        <v>16</v>
      </c>
      <c r="C13" s="6">
        <f t="shared" ref="C13:C14" si="0">SUM(D13:G13)</f>
        <v>2002.2840000000001</v>
      </c>
      <c r="D13" s="21">
        <v>908.00200000000007</v>
      </c>
      <c r="E13" s="21"/>
      <c r="F13" s="21">
        <v>1094.2820000000002</v>
      </c>
      <c r="G13" s="13"/>
    </row>
    <row r="14" spans="1:7" x14ac:dyDescent="0.2">
      <c r="A14" s="4" t="s">
        <v>17</v>
      </c>
      <c r="B14" s="5" t="s">
        <v>18</v>
      </c>
      <c r="C14" s="6">
        <f t="shared" si="0"/>
        <v>304587.15899999993</v>
      </c>
      <c r="D14" s="22">
        <v>137674.014</v>
      </c>
      <c r="E14" s="22">
        <v>70839.612000000008</v>
      </c>
      <c r="F14" s="21">
        <v>91021.367999999988</v>
      </c>
      <c r="G14" s="13">
        <v>5052.165</v>
      </c>
    </row>
    <row r="15" spans="1:7" ht="12.75" customHeight="1" x14ac:dyDescent="0.2">
      <c r="A15" s="4" t="s">
        <v>19</v>
      </c>
      <c r="B15" s="9" t="s">
        <v>82</v>
      </c>
      <c r="C15" s="6">
        <f t="shared" ref="C15:C49" si="1">SUM(D15:G15)</f>
        <v>295990.783</v>
      </c>
      <c r="D15" s="22">
        <v>137674.014</v>
      </c>
      <c r="E15" s="22">
        <v>70839.612000000008</v>
      </c>
      <c r="F15" s="21">
        <v>82429.031999999992</v>
      </c>
      <c r="G15" s="13">
        <v>5048.125</v>
      </c>
    </row>
    <row r="16" spans="1:7" x14ac:dyDescent="0.2">
      <c r="A16" s="4" t="s">
        <v>20</v>
      </c>
      <c r="B16" s="9" t="s">
        <v>62</v>
      </c>
      <c r="C16" s="6">
        <f t="shared" si="1"/>
        <v>854.12199999999996</v>
      </c>
      <c r="D16" s="13"/>
      <c r="E16" s="13"/>
      <c r="F16" s="13">
        <v>854.12199999999996</v>
      </c>
      <c r="G16" s="13"/>
    </row>
    <row r="17" spans="1:7" x14ac:dyDescent="0.2">
      <c r="A17" s="4" t="s">
        <v>59</v>
      </c>
      <c r="B17" s="9" t="s">
        <v>61</v>
      </c>
      <c r="C17" s="6">
        <f t="shared" si="1"/>
        <v>3508.64</v>
      </c>
      <c r="D17" s="13"/>
      <c r="E17" s="13"/>
      <c r="F17" s="13">
        <v>3508.64</v>
      </c>
      <c r="G17" s="13"/>
    </row>
    <row r="18" spans="1:7" x14ac:dyDescent="0.2">
      <c r="A18" s="4" t="s">
        <v>60</v>
      </c>
      <c r="B18" s="17" t="s">
        <v>63</v>
      </c>
      <c r="C18" s="6">
        <f t="shared" si="1"/>
        <v>1095.7429999999999</v>
      </c>
      <c r="D18" s="13"/>
      <c r="E18" s="13"/>
      <c r="F18" s="13">
        <v>1091.703</v>
      </c>
      <c r="G18" s="13">
        <v>4.04</v>
      </c>
    </row>
    <row r="19" spans="1:7" x14ac:dyDescent="0.2">
      <c r="A19" s="4" t="s">
        <v>70</v>
      </c>
      <c r="B19" s="17" t="s">
        <v>71</v>
      </c>
      <c r="C19" s="6">
        <f t="shared" si="1"/>
        <v>329.32500000000005</v>
      </c>
      <c r="D19" s="13"/>
      <c r="E19" s="13"/>
      <c r="F19" s="13">
        <v>329.32500000000005</v>
      </c>
      <c r="G19" s="13"/>
    </row>
    <row r="20" spans="1:7" x14ac:dyDescent="0.2">
      <c r="A20" s="4" t="s">
        <v>76</v>
      </c>
      <c r="B20" s="17" t="s">
        <v>77</v>
      </c>
      <c r="C20" s="6">
        <f t="shared" si="1"/>
        <v>201.75399999999999</v>
      </c>
      <c r="D20" s="13"/>
      <c r="E20" s="13"/>
      <c r="F20" s="13">
        <v>201.75399999999999</v>
      </c>
      <c r="G20" s="13"/>
    </row>
    <row r="21" spans="1:7" x14ac:dyDescent="0.2">
      <c r="A21" s="4" t="s">
        <v>78</v>
      </c>
      <c r="B21" s="17" t="s">
        <v>72</v>
      </c>
      <c r="C21" s="6">
        <f t="shared" si="1"/>
        <v>61.896999999999991</v>
      </c>
      <c r="D21" s="13"/>
      <c r="E21" s="13"/>
      <c r="F21" s="21">
        <v>61.896999999999991</v>
      </c>
      <c r="G21" s="13"/>
    </row>
    <row r="22" spans="1:7" x14ac:dyDescent="0.2">
      <c r="A22" s="4" t="s">
        <v>79</v>
      </c>
      <c r="B22" s="17" t="s">
        <v>84</v>
      </c>
      <c r="C22" s="6">
        <f t="shared" si="1"/>
        <v>2544.895</v>
      </c>
      <c r="D22" s="13"/>
      <c r="E22" s="13"/>
      <c r="F22" s="21">
        <v>2544.895</v>
      </c>
      <c r="G22" s="13"/>
    </row>
    <row r="23" spans="1:7" ht="25.5" x14ac:dyDescent="0.2">
      <c r="A23" s="4" t="s">
        <v>21</v>
      </c>
      <c r="B23" s="5" t="s">
        <v>22</v>
      </c>
      <c r="C23" s="6">
        <f t="shared" si="1"/>
        <v>258896.26900000003</v>
      </c>
      <c r="D23" s="13"/>
      <c r="E23" s="13"/>
      <c r="F23" s="21">
        <v>141454.19500000001</v>
      </c>
      <c r="G23" s="13">
        <v>117442.07400000001</v>
      </c>
    </row>
    <row r="24" spans="1:7" x14ac:dyDescent="0.2">
      <c r="A24" s="7" t="s">
        <v>23</v>
      </c>
      <c r="B24" s="5" t="s">
        <v>4</v>
      </c>
      <c r="C24" s="6">
        <f>SUM(D24:G24)</f>
        <v>70614.582999999999</v>
      </c>
      <c r="D24" s="13"/>
      <c r="E24" s="13"/>
      <c r="F24" s="21">
        <v>70614.582999999999</v>
      </c>
      <c r="G24" s="13"/>
    </row>
    <row r="25" spans="1:7" x14ac:dyDescent="0.2">
      <c r="A25" s="7" t="s">
        <v>24</v>
      </c>
      <c r="B25" s="5" t="s">
        <v>25</v>
      </c>
      <c r="C25" s="6">
        <f>SUM(D25:G25)</f>
        <v>70839.612000000008</v>
      </c>
      <c r="D25" s="13"/>
      <c r="E25" s="13"/>
      <c r="F25" s="21">
        <v>70839.612000000008</v>
      </c>
      <c r="G25" s="13"/>
    </row>
    <row r="26" spans="1:7" x14ac:dyDescent="0.2">
      <c r="A26" s="4" t="s">
        <v>26</v>
      </c>
      <c r="B26" s="5" t="s">
        <v>9</v>
      </c>
      <c r="C26" s="6">
        <f t="shared" si="1"/>
        <v>117442.07400000001</v>
      </c>
      <c r="D26" s="13"/>
      <c r="E26" s="13"/>
      <c r="F26" s="13"/>
      <c r="G26" s="13">
        <v>117442.07400000001</v>
      </c>
    </row>
    <row r="27" spans="1:7" x14ac:dyDescent="0.2">
      <c r="A27" s="7" t="s">
        <v>27</v>
      </c>
      <c r="B27" s="5" t="s">
        <v>7</v>
      </c>
      <c r="C27" s="6"/>
      <c r="D27" s="13"/>
      <c r="E27" s="13"/>
      <c r="F27" s="13"/>
      <c r="G27" s="13"/>
    </row>
    <row r="28" spans="1:7" ht="25.5" x14ac:dyDescent="0.2">
      <c r="A28" s="7" t="s">
        <v>28</v>
      </c>
      <c r="B28" s="8" t="s">
        <v>29</v>
      </c>
      <c r="C28" s="6"/>
      <c r="D28" s="13"/>
      <c r="E28" s="13"/>
      <c r="F28" s="13"/>
      <c r="G28" s="13"/>
    </row>
    <row r="29" spans="1:7" x14ac:dyDescent="0.2">
      <c r="A29" s="4" t="s">
        <v>30</v>
      </c>
      <c r="B29" s="5" t="s">
        <v>31</v>
      </c>
      <c r="C29" s="6">
        <f t="shared" si="1"/>
        <v>297818.89899999998</v>
      </c>
      <c r="D29" s="21">
        <v>67068.462</v>
      </c>
      <c r="E29" s="21"/>
      <c r="F29" s="21">
        <v>119479.686</v>
      </c>
      <c r="G29" s="13">
        <v>111270.75099999999</v>
      </c>
    </row>
    <row r="30" spans="1:7" ht="25.5" x14ac:dyDescent="0.2">
      <c r="A30" s="7" t="s">
        <v>32</v>
      </c>
      <c r="B30" s="8" t="s">
        <v>33</v>
      </c>
      <c r="C30" s="6"/>
      <c r="D30" s="21"/>
      <c r="E30" s="21"/>
      <c r="F30" s="21"/>
      <c r="G30" s="13"/>
    </row>
    <row r="31" spans="1:7" x14ac:dyDescent="0.2">
      <c r="A31" s="4" t="s">
        <v>34</v>
      </c>
      <c r="B31" s="5" t="s">
        <v>35</v>
      </c>
      <c r="C31" s="6">
        <f t="shared" si="1"/>
        <v>221788.57500000001</v>
      </c>
      <c r="D31" s="21">
        <v>38696.430000000008</v>
      </c>
      <c r="E31" s="21"/>
      <c r="F31" s="21">
        <v>72197.078999999998</v>
      </c>
      <c r="G31" s="13">
        <v>110895.06599999999</v>
      </c>
    </row>
    <row r="32" spans="1:7" x14ac:dyDescent="0.2">
      <c r="A32" s="4" t="s">
        <v>36</v>
      </c>
      <c r="B32" s="5" t="s">
        <v>37</v>
      </c>
      <c r="C32" s="6"/>
      <c r="D32" s="25"/>
      <c r="E32" s="25"/>
      <c r="F32" s="25"/>
      <c r="G32" s="16"/>
    </row>
    <row r="33" spans="1:7" x14ac:dyDescent="0.2">
      <c r="A33" s="4" t="s">
        <v>38</v>
      </c>
      <c r="B33" s="5" t="s">
        <v>39</v>
      </c>
      <c r="C33" s="6">
        <f t="shared" si="1"/>
        <v>76030.323999999993</v>
      </c>
      <c r="D33" s="21">
        <v>28372.031999999999</v>
      </c>
      <c r="E33" s="21"/>
      <c r="F33" s="21">
        <v>47282.607000000004</v>
      </c>
      <c r="G33" s="13">
        <v>375.685</v>
      </c>
    </row>
    <row r="34" spans="1:7" ht="12.75" customHeight="1" x14ac:dyDescent="0.2">
      <c r="A34" s="4" t="s">
        <v>40</v>
      </c>
      <c r="B34" s="9" t="s">
        <v>82</v>
      </c>
      <c r="C34" s="6">
        <f t="shared" si="1"/>
        <v>64323.741999999991</v>
      </c>
      <c r="D34" s="21">
        <v>28372.031999999999</v>
      </c>
      <c r="E34" s="21"/>
      <c r="F34" s="21">
        <v>35680.596999999994</v>
      </c>
      <c r="G34" s="13">
        <v>271.113</v>
      </c>
    </row>
    <row r="35" spans="1:7" x14ac:dyDescent="0.2">
      <c r="A35" s="4" t="s">
        <v>65</v>
      </c>
      <c r="B35" s="10" t="s">
        <v>63</v>
      </c>
      <c r="C35" s="6">
        <f t="shared" si="1"/>
        <v>107.22</v>
      </c>
      <c r="D35" s="16"/>
      <c r="E35" s="13"/>
      <c r="F35" s="13">
        <v>107.22</v>
      </c>
      <c r="G35" s="13"/>
    </row>
    <row r="36" spans="1:7" x14ac:dyDescent="0.2">
      <c r="A36" s="4" t="s">
        <v>66</v>
      </c>
      <c r="B36" s="9" t="s">
        <v>62</v>
      </c>
      <c r="C36" s="6">
        <f t="shared" si="1"/>
        <v>2145.4079999999999</v>
      </c>
      <c r="D36" s="16"/>
      <c r="E36" s="13"/>
      <c r="F36" s="13">
        <v>2145.4079999999999</v>
      </c>
      <c r="G36" s="13"/>
    </row>
    <row r="37" spans="1:7" x14ac:dyDescent="0.2">
      <c r="A37" s="4" t="s">
        <v>67</v>
      </c>
      <c r="B37" s="9" t="s">
        <v>80</v>
      </c>
      <c r="C37" s="6">
        <f t="shared" si="1"/>
        <v>6901.0929999999998</v>
      </c>
      <c r="D37" s="16"/>
      <c r="E37" s="13"/>
      <c r="F37" s="13">
        <v>6796.5209999999997</v>
      </c>
      <c r="G37" s="13">
        <v>104.572</v>
      </c>
    </row>
    <row r="38" spans="1:7" x14ac:dyDescent="0.2">
      <c r="A38" s="4" t="s">
        <v>68</v>
      </c>
      <c r="B38" s="9" t="s">
        <v>77</v>
      </c>
      <c r="C38" s="6">
        <f t="shared" si="1"/>
        <v>21.985000000000003</v>
      </c>
      <c r="D38" s="16"/>
      <c r="E38" s="13"/>
      <c r="F38" s="13">
        <v>21.985000000000003</v>
      </c>
      <c r="G38" s="13"/>
    </row>
    <row r="39" spans="1:7" x14ac:dyDescent="0.2">
      <c r="A39" s="4" t="s">
        <v>69</v>
      </c>
      <c r="B39" s="9" t="s">
        <v>71</v>
      </c>
      <c r="C39" s="6">
        <f t="shared" si="1"/>
        <v>2296.1600000000003</v>
      </c>
      <c r="D39" s="16"/>
      <c r="E39" s="13"/>
      <c r="F39" s="13">
        <v>2296.1600000000003</v>
      </c>
      <c r="G39" s="13"/>
    </row>
    <row r="40" spans="1:7" x14ac:dyDescent="0.2">
      <c r="A40" s="4" t="s">
        <v>73</v>
      </c>
      <c r="B40" s="9" t="s">
        <v>85</v>
      </c>
      <c r="C40" s="6">
        <f t="shared" si="1"/>
        <v>233.51599999999999</v>
      </c>
      <c r="D40" s="16"/>
      <c r="E40" s="13"/>
      <c r="F40" s="13">
        <v>233.51599999999999</v>
      </c>
      <c r="G40" s="13"/>
    </row>
    <row r="41" spans="1:7" x14ac:dyDescent="0.2">
      <c r="A41" s="4" t="s">
        <v>86</v>
      </c>
      <c r="B41" s="9" t="s">
        <v>72</v>
      </c>
      <c r="C41" s="6">
        <f t="shared" si="1"/>
        <v>1.2</v>
      </c>
      <c r="D41" s="16"/>
      <c r="E41" s="13"/>
      <c r="F41" s="13">
        <v>1.2</v>
      </c>
      <c r="G41" s="13"/>
    </row>
    <row r="42" spans="1:7" x14ac:dyDescent="0.2">
      <c r="A42" s="4" t="s">
        <v>41</v>
      </c>
      <c r="B42" s="5" t="s">
        <v>42</v>
      </c>
      <c r="C42" s="6"/>
      <c r="D42" s="16"/>
      <c r="E42" s="13"/>
      <c r="F42" s="13"/>
      <c r="G42" s="13"/>
    </row>
    <row r="43" spans="1:7" x14ac:dyDescent="0.2">
      <c r="A43" s="4" t="s">
        <v>43</v>
      </c>
      <c r="B43" s="5" t="s">
        <v>44</v>
      </c>
      <c r="C43" s="6">
        <f t="shared" si="1"/>
        <v>258896.26900000003</v>
      </c>
      <c r="D43" s="21">
        <v>70614.582999999999</v>
      </c>
      <c r="E43" s="21">
        <v>70839.612000000008</v>
      </c>
      <c r="F43" s="13">
        <v>117442.07400000001</v>
      </c>
      <c r="G43" s="16"/>
    </row>
    <row r="44" spans="1:7" x14ac:dyDescent="0.2">
      <c r="A44" s="7" t="s">
        <v>45</v>
      </c>
      <c r="B44" s="8" t="s">
        <v>46</v>
      </c>
      <c r="C44" s="6"/>
      <c r="D44" s="16"/>
      <c r="E44" s="16"/>
      <c r="F44" s="16"/>
      <c r="G44" s="16"/>
    </row>
    <row r="45" spans="1:7" x14ac:dyDescent="0.2">
      <c r="A45" s="7" t="s">
        <v>47</v>
      </c>
      <c r="B45" s="5" t="s">
        <v>48</v>
      </c>
      <c r="C45" s="6"/>
      <c r="D45" s="16"/>
      <c r="E45" s="16"/>
      <c r="F45" s="16"/>
      <c r="G45" s="16"/>
    </row>
    <row r="46" spans="1:7" x14ac:dyDescent="0.2">
      <c r="A46" s="4" t="s">
        <v>49</v>
      </c>
      <c r="B46" s="8" t="s">
        <v>50</v>
      </c>
      <c r="C46" s="6">
        <f t="shared" si="1"/>
        <v>21305.309999999998</v>
      </c>
      <c r="D46" s="21">
        <v>898.971</v>
      </c>
      <c r="E46" s="21"/>
      <c r="F46" s="21">
        <v>9182.8509999999987</v>
      </c>
      <c r="G46" s="13">
        <v>11223.487999999999</v>
      </c>
    </row>
    <row r="47" spans="1:7" x14ac:dyDescent="0.2">
      <c r="A47" s="7" t="s">
        <v>51</v>
      </c>
      <c r="B47" s="8" t="s">
        <v>52</v>
      </c>
      <c r="C47" s="14">
        <f>C46/C9*100</f>
        <v>6.6761810602717384</v>
      </c>
      <c r="D47" s="15">
        <f>D46/D9*100</f>
        <v>0.6486923959888129</v>
      </c>
      <c r="E47" s="15"/>
      <c r="F47" s="15">
        <f>F46/(F9+F23)*100</f>
        <v>3.7312795411216411</v>
      </c>
      <c r="G47" s="15">
        <f>G46/(G9+G23)*100</f>
        <v>9.162461917902931</v>
      </c>
    </row>
    <row r="48" spans="1:7" ht="25.5" x14ac:dyDescent="0.2">
      <c r="A48" s="4" t="s">
        <v>53</v>
      </c>
      <c r="B48" s="5" t="s">
        <v>54</v>
      </c>
      <c r="C48" s="6">
        <f t="shared" si="1"/>
        <v>25439.599999999999</v>
      </c>
      <c r="D48" s="13">
        <v>898.971</v>
      </c>
      <c r="E48" s="13"/>
      <c r="F48" s="13">
        <v>11043.284</v>
      </c>
      <c r="G48" s="13">
        <v>13497.344999999999</v>
      </c>
    </row>
    <row r="49" spans="1:7" ht="51" x14ac:dyDescent="0.2">
      <c r="A49" s="4" t="s">
        <v>55</v>
      </c>
      <c r="B49" s="5" t="s">
        <v>56</v>
      </c>
      <c r="C49" s="6">
        <f t="shared" si="1"/>
        <v>-4134.2900000000009</v>
      </c>
      <c r="D49" s="13">
        <f>D46-D48</f>
        <v>0</v>
      </c>
      <c r="E49" s="13"/>
      <c r="F49" s="13">
        <f t="shared" ref="F49:G49" si="2">F46-F48</f>
        <v>-1860.4330000000009</v>
      </c>
      <c r="G49" s="13">
        <f t="shared" si="2"/>
        <v>-2273.857</v>
      </c>
    </row>
    <row r="50" spans="1:7" ht="21" customHeight="1" x14ac:dyDescent="0.2">
      <c r="A50" s="26" t="s">
        <v>57</v>
      </c>
      <c r="B50" s="27"/>
      <c r="C50" s="27"/>
      <c r="D50" s="27"/>
      <c r="E50" s="27"/>
      <c r="F50" s="27"/>
      <c r="G50" s="28"/>
    </row>
    <row r="51" spans="1:7" x14ac:dyDescent="0.2">
      <c r="A51" s="4">
        <v>1</v>
      </c>
      <c r="B51" s="5" t="s">
        <v>10</v>
      </c>
      <c r="C51" s="6">
        <f>SUM(D51:G51)</f>
        <v>48.994166666666665</v>
      </c>
      <c r="D51" s="22">
        <v>21.270833333333332</v>
      </c>
      <c r="E51" s="22">
        <v>10.926500000000003</v>
      </c>
      <c r="F51" s="22">
        <v>16.022583333333333</v>
      </c>
      <c r="G51" s="20">
        <v>0.77424999999999999</v>
      </c>
    </row>
    <row r="52" spans="1:7" x14ac:dyDescent="0.2">
      <c r="A52" s="4" t="s">
        <v>11</v>
      </c>
      <c r="B52" s="5" t="s">
        <v>12</v>
      </c>
      <c r="C52" s="6">
        <f>SUM(D52:G52)</f>
        <v>1.9113333333333333</v>
      </c>
      <c r="D52" s="23"/>
      <c r="E52" s="23"/>
      <c r="F52" s="22">
        <v>1.9113333333333333</v>
      </c>
      <c r="G52" s="24"/>
    </row>
    <row r="53" spans="1:7" x14ac:dyDescent="0.2">
      <c r="A53" s="4" t="s">
        <v>13</v>
      </c>
      <c r="B53" s="5" t="s">
        <v>14</v>
      </c>
      <c r="C53" s="6">
        <f>SUM(D53:G53)</f>
        <v>1.0583333333333333E-2</v>
      </c>
      <c r="D53" s="23"/>
      <c r="E53" s="23"/>
      <c r="F53" s="22">
        <v>1.0583333333333333E-2</v>
      </c>
      <c r="G53" s="24"/>
    </row>
    <row r="54" spans="1:7" x14ac:dyDescent="0.2">
      <c r="A54" s="4" t="s">
        <v>74</v>
      </c>
      <c r="B54" s="5" t="s">
        <v>75</v>
      </c>
      <c r="C54" s="6">
        <f>SUM(D54:G54)</f>
        <v>1.0583333333333333E-2</v>
      </c>
      <c r="D54" s="23"/>
      <c r="E54" s="23"/>
      <c r="F54" s="22">
        <v>1.0583333333333333E-2</v>
      </c>
      <c r="G54" s="24"/>
    </row>
    <row r="55" spans="1:7" x14ac:dyDescent="0.2">
      <c r="A55" s="7" t="s">
        <v>15</v>
      </c>
      <c r="B55" s="5" t="s">
        <v>16</v>
      </c>
      <c r="C55" s="6">
        <f t="shared" ref="C55:C65" si="3">SUM(D55:G55)</f>
        <v>0.31950000000000001</v>
      </c>
      <c r="D55" s="21">
        <v>0.15233333333333335</v>
      </c>
      <c r="E55" s="21"/>
      <c r="F55" s="21">
        <v>0.16716666666666669</v>
      </c>
      <c r="G55" s="16"/>
    </row>
    <row r="56" spans="1:7" x14ac:dyDescent="0.2">
      <c r="A56" s="4" t="s">
        <v>17</v>
      </c>
      <c r="B56" s="5" t="s">
        <v>18</v>
      </c>
      <c r="C56" s="6">
        <f t="shared" si="3"/>
        <v>46.752750000000006</v>
      </c>
      <c r="D56" s="22">
        <v>21.118499999999997</v>
      </c>
      <c r="E56" s="21">
        <v>10.926500000000003</v>
      </c>
      <c r="F56" s="21">
        <v>13.9335</v>
      </c>
      <c r="G56" s="13">
        <v>0.77424999999999999</v>
      </c>
    </row>
    <row r="57" spans="1:7" ht="12.75" customHeight="1" x14ac:dyDescent="0.2">
      <c r="A57" s="4" t="s">
        <v>19</v>
      </c>
      <c r="B57" s="9" t="s">
        <v>82</v>
      </c>
      <c r="C57" s="6">
        <f t="shared" si="3"/>
        <v>45.41791666666667</v>
      </c>
      <c r="D57" s="22">
        <v>21.118499999999997</v>
      </c>
      <c r="E57" s="21">
        <v>10.926500000000003</v>
      </c>
      <c r="F57" s="21">
        <v>12.599166666666667</v>
      </c>
      <c r="G57" s="13">
        <v>0.77375000000000005</v>
      </c>
    </row>
    <row r="58" spans="1:7" x14ac:dyDescent="0.2">
      <c r="A58" s="4" t="s">
        <v>20</v>
      </c>
      <c r="B58" s="9" t="s">
        <v>62</v>
      </c>
      <c r="C58" s="6">
        <f t="shared" si="3"/>
        <v>0.12983333333333333</v>
      </c>
      <c r="D58" s="16"/>
      <c r="E58" s="16"/>
      <c r="F58" s="13">
        <v>0.12983333333333333</v>
      </c>
      <c r="G58" s="13"/>
    </row>
    <row r="59" spans="1:7" x14ac:dyDescent="0.2">
      <c r="A59" s="4" t="s">
        <v>59</v>
      </c>
      <c r="B59" s="9" t="s">
        <v>61</v>
      </c>
      <c r="C59" s="6">
        <f t="shared" si="3"/>
        <v>0.54274999999999995</v>
      </c>
      <c r="D59" s="16"/>
      <c r="E59" s="16"/>
      <c r="F59" s="13">
        <v>0.54274999999999995</v>
      </c>
      <c r="G59" s="13"/>
    </row>
    <row r="60" spans="1:7" x14ac:dyDescent="0.2">
      <c r="A60" s="4" t="s">
        <v>60</v>
      </c>
      <c r="B60" s="17" t="s">
        <v>63</v>
      </c>
      <c r="C60" s="6">
        <f t="shared" si="3"/>
        <v>0.16958333333333328</v>
      </c>
      <c r="D60" s="16"/>
      <c r="E60" s="16"/>
      <c r="F60" s="13">
        <v>0.16908333333333328</v>
      </c>
      <c r="G60" s="13">
        <v>5.0000000000000001E-4</v>
      </c>
    </row>
    <row r="61" spans="1:7" x14ac:dyDescent="0.2">
      <c r="A61" s="4" t="s">
        <v>70</v>
      </c>
      <c r="B61" s="10" t="s">
        <v>71</v>
      </c>
      <c r="C61" s="6">
        <f t="shared" ref="C61:C64" si="4">SUM(D61:G61)</f>
        <v>5.1833333333333342E-2</v>
      </c>
      <c r="D61" s="16"/>
      <c r="E61" s="16"/>
      <c r="F61" s="13">
        <v>5.1833333333333342E-2</v>
      </c>
      <c r="G61" s="13"/>
    </row>
    <row r="62" spans="1:7" x14ac:dyDescent="0.2">
      <c r="A62" s="4" t="s">
        <v>76</v>
      </c>
      <c r="B62" s="17" t="s">
        <v>77</v>
      </c>
      <c r="C62" s="6">
        <f t="shared" si="4"/>
        <v>3.1250000000000007E-2</v>
      </c>
      <c r="D62" s="16"/>
      <c r="E62" s="16"/>
      <c r="F62" s="13">
        <v>3.1250000000000007E-2</v>
      </c>
      <c r="G62" s="13"/>
    </row>
    <row r="63" spans="1:7" x14ac:dyDescent="0.2">
      <c r="A63" s="4" t="s">
        <v>78</v>
      </c>
      <c r="B63" s="17" t="s">
        <v>72</v>
      </c>
      <c r="C63" s="6">
        <f t="shared" si="4"/>
        <v>9.9166666666666674E-3</v>
      </c>
      <c r="D63" s="16"/>
      <c r="E63" s="16"/>
      <c r="F63" s="21">
        <v>9.9166666666666674E-3</v>
      </c>
      <c r="G63" s="13"/>
    </row>
    <row r="64" spans="1:7" x14ac:dyDescent="0.2">
      <c r="A64" s="4" t="s">
        <v>79</v>
      </c>
      <c r="B64" s="17" t="s">
        <v>84</v>
      </c>
      <c r="C64" s="6">
        <f t="shared" si="4"/>
        <v>0.39966666666666667</v>
      </c>
      <c r="D64" s="16"/>
      <c r="E64" s="16"/>
      <c r="F64" s="21">
        <v>0.39966666666666667</v>
      </c>
      <c r="G64" s="13"/>
    </row>
    <row r="65" spans="1:8" ht="25.5" x14ac:dyDescent="0.2">
      <c r="A65" s="4" t="s">
        <v>21</v>
      </c>
      <c r="B65" s="5" t="s">
        <v>22</v>
      </c>
      <c r="C65" s="6">
        <f t="shared" si="3"/>
        <v>39.793000000000006</v>
      </c>
      <c r="D65" s="16"/>
      <c r="E65" s="16"/>
      <c r="F65" s="21">
        <v>21.72516666666667</v>
      </c>
      <c r="G65" s="13">
        <v>18.067833333333336</v>
      </c>
    </row>
    <row r="66" spans="1:8" x14ac:dyDescent="0.2">
      <c r="A66" s="7" t="s">
        <v>23</v>
      </c>
      <c r="B66" s="5" t="s">
        <v>4</v>
      </c>
      <c r="C66" s="6">
        <f>SUM(D66:G66)</f>
        <v>10.798666666666668</v>
      </c>
      <c r="D66" s="16"/>
      <c r="E66" s="16"/>
      <c r="F66" s="21">
        <v>10.798666666666668</v>
      </c>
      <c r="G66" s="16"/>
    </row>
    <row r="67" spans="1:8" x14ac:dyDescent="0.2">
      <c r="A67" s="7" t="s">
        <v>24</v>
      </c>
      <c r="B67" s="5" t="s">
        <v>25</v>
      </c>
      <c r="C67" s="6">
        <f>SUM(D67:G67)</f>
        <v>10.926500000000003</v>
      </c>
      <c r="D67" s="16"/>
      <c r="E67" s="16"/>
      <c r="F67" s="21">
        <v>10.926500000000003</v>
      </c>
      <c r="G67" s="16"/>
    </row>
    <row r="68" spans="1:8" x14ac:dyDescent="0.2">
      <c r="A68" s="4" t="s">
        <v>26</v>
      </c>
      <c r="B68" s="5" t="s">
        <v>9</v>
      </c>
      <c r="C68" s="6">
        <f t="shared" ref="C68" si="5">SUM(D68:G68)</f>
        <v>18.067833333333336</v>
      </c>
      <c r="D68" s="16"/>
      <c r="E68" s="16"/>
      <c r="F68" s="16"/>
      <c r="G68" s="13">
        <v>18.067833333333336</v>
      </c>
    </row>
    <row r="69" spans="1:8" x14ac:dyDescent="0.2">
      <c r="A69" s="7" t="s">
        <v>27</v>
      </c>
      <c r="B69" s="5" t="s">
        <v>7</v>
      </c>
      <c r="C69" s="6"/>
      <c r="D69" s="16"/>
      <c r="E69" s="16"/>
      <c r="F69" s="16"/>
      <c r="G69" s="16"/>
    </row>
    <row r="70" spans="1:8" ht="25.5" x14ac:dyDescent="0.2">
      <c r="A70" s="7" t="s">
        <v>28</v>
      </c>
      <c r="B70" s="8" t="s">
        <v>29</v>
      </c>
      <c r="C70" s="6"/>
      <c r="D70" s="13"/>
      <c r="E70" s="13"/>
      <c r="F70" s="13"/>
      <c r="G70" s="13"/>
    </row>
    <row r="71" spans="1:8" x14ac:dyDescent="0.2">
      <c r="A71" s="4" t="s">
        <v>30</v>
      </c>
      <c r="B71" s="5" t="s">
        <v>31</v>
      </c>
      <c r="C71" s="6">
        <f t="shared" ref="C71" si="6">SUM(D71:G71)</f>
        <v>45.787833333333339</v>
      </c>
      <c r="D71" s="21">
        <v>10.334000000000001</v>
      </c>
      <c r="E71" s="21"/>
      <c r="F71" s="21">
        <v>18.299333333333333</v>
      </c>
      <c r="G71" s="21">
        <v>17.154500000000002</v>
      </c>
      <c r="H71">
        <f>C29/C71</f>
        <v>6504.3239070058626</v>
      </c>
    </row>
    <row r="72" spans="1:8" ht="25.5" x14ac:dyDescent="0.2">
      <c r="A72" s="7" t="s">
        <v>32</v>
      </c>
      <c r="B72" s="8" t="s">
        <v>33</v>
      </c>
      <c r="C72" s="6"/>
      <c r="D72" s="21"/>
      <c r="E72" s="21"/>
      <c r="F72" s="21"/>
      <c r="G72" s="21"/>
    </row>
    <row r="73" spans="1:8" x14ac:dyDescent="0.2">
      <c r="A73" s="4" t="s">
        <v>34</v>
      </c>
      <c r="B73" s="5" t="s">
        <v>35</v>
      </c>
      <c r="C73" s="6">
        <f t="shared" ref="C73:C83" si="7">SUM(D73:G73)</f>
        <v>34.18683333333334</v>
      </c>
      <c r="D73" s="21">
        <v>5.9813333333333345</v>
      </c>
      <c r="E73" s="21"/>
      <c r="F73" s="21">
        <v>11.109333333333334</v>
      </c>
      <c r="G73" s="21">
        <v>17.096166666666669</v>
      </c>
    </row>
    <row r="74" spans="1:8" x14ac:dyDescent="0.2">
      <c r="A74" s="4" t="s">
        <v>36</v>
      </c>
      <c r="B74" s="5" t="s">
        <v>37</v>
      </c>
      <c r="C74" s="6">
        <f t="shared" si="7"/>
        <v>0</v>
      </c>
      <c r="D74" s="16"/>
      <c r="E74" s="16"/>
      <c r="F74" s="16"/>
      <c r="G74" s="16"/>
    </row>
    <row r="75" spans="1:8" x14ac:dyDescent="0.2">
      <c r="A75" s="4" t="s">
        <v>38</v>
      </c>
      <c r="B75" s="5" t="s">
        <v>39</v>
      </c>
      <c r="C75" s="6">
        <f t="shared" si="7"/>
        <v>11.601000000000001</v>
      </c>
      <c r="D75" s="21">
        <v>4.3526666666666669</v>
      </c>
      <c r="E75" s="21"/>
      <c r="F75" s="21">
        <v>7.19</v>
      </c>
      <c r="G75" s="21">
        <v>5.8333333333333327E-2</v>
      </c>
    </row>
    <row r="76" spans="1:8" ht="12.75" customHeight="1" x14ac:dyDescent="0.2">
      <c r="A76" s="4" t="s">
        <v>40</v>
      </c>
      <c r="B76" s="9" t="s">
        <v>82</v>
      </c>
      <c r="C76" s="6">
        <f t="shared" si="7"/>
        <v>9.8371666666666684</v>
      </c>
      <c r="D76" s="21">
        <v>4.3526666666666669</v>
      </c>
      <c r="E76" s="21"/>
      <c r="F76" s="21">
        <v>5.4424166666666665</v>
      </c>
      <c r="G76" s="13">
        <v>4.2083333333333327E-2</v>
      </c>
    </row>
    <row r="77" spans="1:8" x14ac:dyDescent="0.2">
      <c r="A77" s="4" t="s">
        <v>65</v>
      </c>
      <c r="B77" s="10" t="s">
        <v>63</v>
      </c>
      <c r="C77" s="6">
        <f t="shared" si="7"/>
        <v>5.4424166666666665</v>
      </c>
      <c r="D77" s="16"/>
      <c r="E77" s="16"/>
      <c r="F77" s="13">
        <v>5.4424166666666665</v>
      </c>
      <c r="G77" s="16"/>
    </row>
    <row r="78" spans="1:8" x14ac:dyDescent="0.2">
      <c r="A78" s="4" t="s">
        <v>66</v>
      </c>
      <c r="B78" s="9" t="s">
        <v>62</v>
      </c>
      <c r="C78" s="6">
        <f t="shared" si="7"/>
        <v>1.6916666666666667E-2</v>
      </c>
      <c r="D78" s="16"/>
      <c r="E78" s="16"/>
      <c r="F78" s="13">
        <v>1.6916666666666667E-2</v>
      </c>
      <c r="G78" s="16"/>
    </row>
    <row r="79" spans="1:8" x14ac:dyDescent="0.2">
      <c r="A79" s="4" t="s">
        <v>67</v>
      </c>
      <c r="B79" s="9" t="s">
        <v>80</v>
      </c>
      <c r="C79" s="6">
        <f t="shared" si="7"/>
        <v>0.34716666666666668</v>
      </c>
      <c r="D79" s="16"/>
      <c r="E79" s="16"/>
      <c r="F79" s="13">
        <v>0.33091666666666669</v>
      </c>
      <c r="G79" s="13">
        <v>1.6250000000000001E-2</v>
      </c>
    </row>
    <row r="80" spans="1:8" x14ac:dyDescent="0.2">
      <c r="A80" s="4" t="s">
        <v>68</v>
      </c>
      <c r="B80" s="9" t="s">
        <v>77</v>
      </c>
      <c r="C80" s="6">
        <f t="shared" si="7"/>
        <v>1.0163333333333333</v>
      </c>
      <c r="D80" s="16"/>
      <c r="E80" s="16"/>
      <c r="F80" s="13">
        <v>1.0163333333333333</v>
      </c>
      <c r="G80" s="16"/>
    </row>
    <row r="81" spans="1:7" x14ac:dyDescent="0.2">
      <c r="A81" s="4" t="s">
        <v>69</v>
      </c>
      <c r="B81" s="9" t="s">
        <v>71</v>
      </c>
      <c r="C81" s="6">
        <f t="shared" si="7"/>
        <v>3.5000000000000009E-3</v>
      </c>
      <c r="D81" s="16"/>
      <c r="E81" s="16"/>
      <c r="F81" s="13">
        <v>3.5000000000000009E-3</v>
      </c>
      <c r="G81" s="16"/>
    </row>
    <row r="82" spans="1:7" x14ac:dyDescent="0.2">
      <c r="A82" s="4" t="s">
        <v>73</v>
      </c>
      <c r="B82" s="9" t="s">
        <v>85</v>
      </c>
      <c r="C82" s="6">
        <f t="shared" si="7"/>
        <v>0.34258333333333341</v>
      </c>
      <c r="D82" s="16"/>
      <c r="E82" s="16"/>
      <c r="F82" s="13">
        <v>0.34258333333333341</v>
      </c>
      <c r="G82" s="16"/>
    </row>
    <row r="83" spans="1:7" x14ac:dyDescent="0.2">
      <c r="A83" s="4" t="s">
        <v>86</v>
      </c>
      <c r="B83" s="9" t="s">
        <v>72</v>
      </c>
      <c r="C83" s="6">
        <f t="shared" si="7"/>
        <v>3.6749999999999998E-2</v>
      </c>
      <c r="D83" s="16"/>
      <c r="E83" s="16"/>
      <c r="F83" s="13">
        <v>3.6749999999999998E-2</v>
      </c>
      <c r="G83" s="16"/>
    </row>
    <row r="84" spans="1:7" x14ac:dyDescent="0.2">
      <c r="A84" s="4" t="s">
        <v>41</v>
      </c>
      <c r="B84" s="5" t="s">
        <v>42</v>
      </c>
      <c r="C84" s="6"/>
      <c r="D84" s="16"/>
      <c r="E84" s="16"/>
      <c r="F84" s="13">
        <v>5.8333333333333338E-4</v>
      </c>
      <c r="G84" s="16"/>
    </row>
    <row r="85" spans="1:7" x14ac:dyDescent="0.2">
      <c r="A85" s="4" t="s">
        <v>43</v>
      </c>
      <c r="B85" s="5" t="s">
        <v>44</v>
      </c>
      <c r="C85" s="6">
        <f t="shared" ref="C85" si="8">SUM(D85:G85)</f>
        <v>39.793000000000006</v>
      </c>
      <c r="D85" s="21">
        <v>10.798666666666668</v>
      </c>
      <c r="E85" s="21">
        <v>10.926500000000003</v>
      </c>
      <c r="F85" s="13">
        <v>18.067833333333336</v>
      </c>
      <c r="G85" s="16"/>
    </row>
    <row r="86" spans="1:7" x14ac:dyDescent="0.2">
      <c r="A86" s="7" t="s">
        <v>45</v>
      </c>
      <c r="B86" s="8" t="s">
        <v>46</v>
      </c>
      <c r="C86" s="6"/>
      <c r="D86" s="16"/>
      <c r="E86" s="16"/>
      <c r="F86" s="16"/>
      <c r="G86" s="16"/>
    </row>
    <row r="87" spans="1:7" x14ac:dyDescent="0.2">
      <c r="A87" s="7" t="s">
        <v>47</v>
      </c>
      <c r="B87" s="5" t="s">
        <v>48</v>
      </c>
      <c r="C87" s="6"/>
      <c r="D87" s="13"/>
      <c r="E87" s="13"/>
      <c r="F87" s="13"/>
      <c r="G87" s="13"/>
    </row>
    <row r="88" spans="1:7" x14ac:dyDescent="0.2">
      <c r="A88" s="4" t="s">
        <v>49</v>
      </c>
      <c r="B88" s="8" t="s">
        <v>50</v>
      </c>
      <c r="C88" s="6">
        <f t="shared" ref="C88" si="9">SUM(D88:G88)</f>
        <v>3.2063333333333333</v>
      </c>
      <c r="D88" s="13">
        <v>0.13816666666666666</v>
      </c>
      <c r="E88" s="13"/>
      <c r="F88" s="13">
        <v>1.3805833333333333</v>
      </c>
      <c r="G88" s="13">
        <v>1.6875833333333334</v>
      </c>
    </row>
    <row r="89" spans="1:7" ht="25.5" x14ac:dyDescent="0.2">
      <c r="A89" s="4" t="s">
        <v>53</v>
      </c>
      <c r="B89" s="5" t="s">
        <v>54</v>
      </c>
      <c r="C89" s="6">
        <f t="shared" ref="C89:C90" si="10">SUM(D89:G89)</f>
        <v>4.1561666666666675</v>
      </c>
      <c r="D89" s="13">
        <v>0.13816666666666666</v>
      </c>
      <c r="E89" s="13"/>
      <c r="F89" s="13">
        <v>1.8078333333333336</v>
      </c>
      <c r="G89" s="13">
        <v>2.2101666666666668</v>
      </c>
    </row>
    <row r="90" spans="1:7" ht="51" x14ac:dyDescent="0.2">
      <c r="A90" s="4" t="s">
        <v>55</v>
      </c>
      <c r="B90" s="9" t="s">
        <v>81</v>
      </c>
      <c r="C90" s="6">
        <f t="shared" si="10"/>
        <v>-0.94983333333333375</v>
      </c>
      <c r="D90" s="13">
        <f>D88-D89</f>
        <v>0</v>
      </c>
      <c r="E90" s="13"/>
      <c r="F90" s="13">
        <f>F88-F89</f>
        <v>-0.42725000000000035</v>
      </c>
      <c r="G90" s="13">
        <f>G88-G89</f>
        <v>-0.5225833333333334</v>
      </c>
    </row>
  </sheetData>
  <mergeCells count="7">
    <mergeCell ref="A50:G50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user</cp:lastModifiedBy>
  <dcterms:created xsi:type="dcterms:W3CDTF">2020-02-27T11:05:45Z</dcterms:created>
  <dcterms:modified xsi:type="dcterms:W3CDTF">2024-02-08T13:06:01Z</dcterms:modified>
</cp:coreProperties>
</file>