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0" windowWidth="11325" windowHeight="5250" tabRatio="150" firstSheet="1" activeTab="1"/>
  </bookViews>
  <sheets>
    <sheet name="ПС Вост." sheetId="1" r:id="rId1"/>
    <sheet name="Лист1" sheetId="2" r:id="rId2"/>
    <sheet name="Лист2" sheetId="3" r:id="rId3"/>
  </sheets>
  <definedNames>
    <definedName name="_xlnm.Print_Area" localSheetId="1">'Лист1'!$A$1:$Q$41</definedName>
    <definedName name="_xlnm.Print_Area" localSheetId="0">'ПС Вост.'!$A$1:$AK$44</definedName>
  </definedNames>
  <calcPr fullCalcOnLoad="1"/>
</workbook>
</file>

<file path=xl/sharedStrings.xml><?xml version="1.0" encoding="utf-8"?>
<sst xmlns="http://schemas.openxmlformats.org/spreadsheetml/2006/main" count="110" uniqueCount="59">
  <si>
    <t>Время, час.</t>
  </si>
  <si>
    <t>Р актив, кВт</t>
  </si>
  <si>
    <t>Q реакт, кВар</t>
  </si>
  <si>
    <t>S полная, кВт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</si>
  <si>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</si>
  <si>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</si>
  <si>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</si>
  <si>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</si>
  <si>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</si>
  <si>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</si>
  <si>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</si>
  <si>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</si>
  <si>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</si>
  <si>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</si>
  <si>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</si>
  <si>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</si>
  <si>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</si>
  <si>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</si>
  <si>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</si>
  <si>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</si>
  <si>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</si>
  <si>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</si>
  <si>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</si>
  <si>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</si>
  <si>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</si>
  <si>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</si>
  <si>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</si>
  <si>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</si>
  <si>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ТП-560</t>
  </si>
  <si>
    <t>ТП-569</t>
  </si>
  <si>
    <t>Всего</t>
  </si>
  <si>
    <t>ПС Восточная, № фидера</t>
  </si>
  <si>
    <r>
      <t xml:space="preserve">      Технический руководитель____________________А. Хардин       тел. </t>
    </r>
    <r>
      <rPr>
        <u val="single"/>
        <sz val="12"/>
        <rFont val="Times New Roman"/>
        <family val="1"/>
      </rPr>
      <t xml:space="preserve">(83145) 7-99-91     </t>
    </r>
    <r>
      <rPr>
        <sz val="12"/>
        <rFont val="Times New Roman"/>
        <family val="1"/>
      </rPr>
      <t xml:space="preserve">     эл. адрес_______________</t>
    </r>
  </si>
  <si>
    <t>ТП-1168</t>
  </si>
  <si>
    <t>Ведомость учета замеров нагрузки по точкам приема электроэнергии (мощности) ПС Восточная .</t>
  </si>
  <si>
    <t>Рср</t>
  </si>
  <si>
    <t>Рмакс</t>
  </si>
  <si>
    <t>Кз</t>
  </si>
  <si>
    <t>20.06.2012 г.</t>
  </si>
  <si>
    <t>ТП-588 (1188)</t>
  </si>
  <si>
    <t>ТП-589 (1209)</t>
  </si>
  <si>
    <t>К з</t>
  </si>
  <si>
    <t>Кф</t>
  </si>
  <si>
    <t>итого</t>
  </si>
  <si>
    <t xml:space="preserve">Ведомость учета замеров нагрузки по точкам приема электроэнергии (мощности) ПС Восточная </t>
  </si>
  <si>
    <t>Итого с учетом сторонних</t>
  </si>
  <si>
    <t>сторонние</t>
  </si>
  <si>
    <t>Всего по договору без сторонних потребителей</t>
  </si>
  <si>
    <t>по напряже-нию СНII</t>
  </si>
  <si>
    <t>по напряже-нию СНI</t>
  </si>
  <si>
    <t>по напряже-нию ВН</t>
  </si>
  <si>
    <t>Дата: 19.12.2012 г. ОАО "Верхне-Волжская энергетическая компания"</t>
  </si>
  <si>
    <t>ПС Восточная (№ фидера), кВт</t>
  </si>
  <si>
    <t>Профиль с 18.12.12 по 20.12.12</t>
  </si>
  <si>
    <t>Счетчик № 08050698</t>
  </si>
  <si>
    <t>Сохранен 11:11:26</t>
  </si>
  <si>
    <t>СН-2</t>
  </si>
  <si>
    <t>СН-1</t>
  </si>
  <si>
    <t xml:space="preserve">      Технический руководитель___________                тел.    _____________    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</si>
</sst>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28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u val="single"/>
      <sz val="12"/>
      <name val="Times New Roman"/>
      <family val="1"/>
    </font>
    <font>
      <sz val="4.25"/>
      <color indexed="8"/>
      <name val="Arial Cyr"/>
      <family val="0"/>
    </font>
    <font>
      <sz val="8"/>
      <color indexed="8"/>
      <name val="Arial Cyr"/>
      <family val="0"/>
    </font>
    <font>
      <sz val="3.9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 wrapText="1"/>
    </xf>
    <xf numFmtId="164" fontId="5" fillId="0" borderId="16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164" fontId="0" fillId="0" borderId="0" xfId="0" applyNumberFormat="1" applyAlignment="1">
      <alignment/>
    </xf>
    <xf numFmtId="1" fontId="5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4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6" fillId="24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64" fontId="5" fillId="24" borderId="10" xfId="0" applyNumberFormat="1" applyFont="1" applyFill="1" applyBorder="1" applyAlignment="1">
      <alignment horizontal="center" vertical="center" wrapText="1"/>
    </xf>
    <xf numFmtId="0" fontId="5" fillId="24" borderId="10" xfId="0" applyNumberFormat="1" applyFont="1" applyFill="1" applyBorder="1" applyAlignment="1" applyProtection="1">
      <alignment horizontal="center" vertical="top" wrapText="1"/>
      <protection/>
    </xf>
    <xf numFmtId="164" fontId="6" fillId="0" borderId="17" xfId="0" applyNumberFormat="1" applyFont="1" applyBorder="1" applyAlignment="1">
      <alignment horizontal="center" vertical="center" wrapText="1"/>
    </xf>
    <xf numFmtId="164" fontId="6" fillId="24" borderId="17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164" fontId="4" fillId="24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49" fontId="4" fillId="24" borderId="13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2" fontId="4" fillId="0" borderId="10" xfId="0" applyNumberFormat="1" applyFont="1" applyFill="1" applyBorder="1" applyAlignment="1">
      <alignment horizontal="center" vertical="center"/>
    </xf>
    <xf numFmtId="1" fontId="6" fillId="0" borderId="19" xfId="0" applyNumberFormat="1" applyFont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1" fontId="6" fillId="0" borderId="2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1" fontId="4" fillId="0" borderId="16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4" fillId="24" borderId="10" xfId="0" applyFont="1" applyFill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1" fontId="4" fillId="0" borderId="16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8" xfId="0" applyNumberFormat="1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625"/>
          <c:w val="0.98225"/>
          <c:h val="0.97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val>
            <c:numRef>
              <c:f>'ПС Вост.'!$V$8:$V$31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42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val>
            <c:numRef>
              <c:f>'ПС Вост.'!$W$8:$W$31</c:f>
              <c:numCache/>
            </c:numRef>
          </c:val>
          <c:smooth val="0"/>
        </c:ser>
        <c:ser>
          <c:idx val="2"/>
          <c:order val="2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val>
            <c:numRef>
              <c:f>'ПС Вост.'!$X$8:$X$31</c:f>
              <c:numCache/>
            </c:numRef>
          </c:val>
          <c:smooth val="1"/>
        </c:ser>
        <c:marker val="1"/>
        <c:axId val="15471140"/>
        <c:axId val="5022533"/>
      </c:lineChart>
      <c:catAx>
        <c:axId val="15471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22533"/>
        <c:crosses val="autoZero"/>
        <c:auto val="1"/>
        <c:lblOffset val="100"/>
        <c:tickLblSkip val="1"/>
        <c:noMultiLvlLbl val="0"/>
      </c:catAx>
      <c:valAx>
        <c:axId val="50225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47114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</c:dTable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04025"/>
          <c:w val="0.06425"/>
          <c:h val="0.0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9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47625</xdr:colOff>
      <xdr:row>3</xdr:row>
      <xdr:rowOff>28575</xdr:rowOff>
    </xdr:from>
    <xdr:to>
      <xdr:col>38</xdr:col>
      <xdr:colOff>676275</xdr:colOff>
      <xdr:row>32</xdr:row>
      <xdr:rowOff>28575</xdr:rowOff>
    </xdr:to>
    <xdr:graphicFrame>
      <xdr:nvGraphicFramePr>
        <xdr:cNvPr id="1" name="Диаграмма 3"/>
        <xdr:cNvGraphicFramePr/>
      </xdr:nvGraphicFramePr>
      <xdr:xfrm>
        <a:off x="15068550" y="723900"/>
        <a:ext cx="8963025" cy="759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0"/>
  <sheetViews>
    <sheetView view="pageLayout" zoomScale="85" zoomScaleNormal="85" zoomScaleSheetLayoutView="75" zoomScalePageLayoutView="85" workbookViewId="0" topLeftCell="A1">
      <selection activeCell="S3" sqref="S3:W3"/>
    </sheetView>
  </sheetViews>
  <sheetFormatPr defaultColWidth="9.00390625" defaultRowHeight="12.75"/>
  <cols>
    <col min="1" max="1" width="7.75390625" style="0" customWidth="1"/>
    <col min="2" max="2" width="9.00390625" style="0" customWidth="1"/>
    <col min="3" max="3" width="7.125" style="0" customWidth="1"/>
    <col min="4" max="4" width="8.00390625" style="0" customWidth="1"/>
    <col min="5" max="5" width="8.875" style="0" customWidth="1"/>
    <col min="7" max="7" width="7.375" style="0" customWidth="1"/>
    <col min="8" max="8" width="9.375" style="0" customWidth="1"/>
    <col min="9" max="9" width="7.00390625" style="0" customWidth="1"/>
    <col min="11" max="11" width="7.75390625" style="0" customWidth="1"/>
    <col min="12" max="13" width="6.125" style="0" customWidth="1"/>
    <col min="14" max="14" width="6.25390625" style="0" customWidth="1"/>
    <col min="15" max="15" width="6.75390625" style="0" customWidth="1"/>
    <col min="16" max="16" width="6.375" style="0" customWidth="1"/>
    <col min="17" max="17" width="6.625" style="0" customWidth="1"/>
    <col min="18" max="18" width="6.75390625" style="0" customWidth="1"/>
    <col min="19" max="21" width="6.625" style="0" customWidth="1"/>
    <col min="22" max="22" width="8.00390625" style="0" customWidth="1"/>
    <col min="23" max="23" width="7.875" style="0" customWidth="1"/>
    <col min="24" max="24" width="8.125" style="0" customWidth="1"/>
    <col min="35" max="35" width="9.375" style="0" customWidth="1"/>
    <col min="37" max="37" width="10.00390625" style="0" customWidth="1"/>
  </cols>
  <sheetData>
    <row r="1" spans="1:46" ht="15.75" customHeight="1">
      <c r="A1" s="76" t="s">
        <v>34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14"/>
      <c r="Z1" s="14"/>
      <c r="AA1" s="14"/>
      <c r="AB1" s="14"/>
      <c r="AC1" s="14"/>
      <c r="AD1" s="14"/>
      <c r="AE1" s="14"/>
      <c r="AF1" s="14"/>
      <c r="AO1" s="75"/>
      <c r="AP1" s="75"/>
      <c r="AQ1" s="75"/>
      <c r="AR1" s="75"/>
      <c r="AS1" s="75"/>
      <c r="AT1" s="75"/>
    </row>
    <row r="2" spans="16:22" ht="22.5" customHeight="1">
      <c r="P2" s="21"/>
      <c r="Q2" s="21"/>
      <c r="R2" s="21"/>
      <c r="S2" s="21"/>
      <c r="T2" s="21"/>
      <c r="U2" s="21"/>
      <c r="V2" s="21"/>
    </row>
    <row r="3" spans="1:24" ht="16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69" t="s">
        <v>38</v>
      </c>
      <c r="T3" s="69"/>
      <c r="U3" s="69"/>
      <c r="V3" s="69"/>
      <c r="W3" s="69"/>
      <c r="X3" s="2"/>
    </row>
    <row r="4" spans="1:24" ht="27" customHeight="1">
      <c r="A4" s="77" t="s">
        <v>0</v>
      </c>
      <c r="B4" s="73" t="s">
        <v>31</v>
      </c>
      <c r="C4" s="81"/>
      <c r="D4" s="81"/>
      <c r="E4" s="81"/>
      <c r="F4" s="81"/>
      <c r="G4" s="81"/>
      <c r="H4" s="81"/>
      <c r="I4" s="81"/>
      <c r="J4" s="81"/>
      <c r="K4" s="74"/>
      <c r="L4" s="73" t="s">
        <v>39</v>
      </c>
      <c r="M4" s="74"/>
      <c r="N4" s="73" t="s">
        <v>40</v>
      </c>
      <c r="O4" s="74"/>
      <c r="P4" s="73" t="s">
        <v>28</v>
      </c>
      <c r="Q4" s="74"/>
      <c r="R4" s="73" t="s">
        <v>29</v>
      </c>
      <c r="S4" s="74"/>
      <c r="T4" s="73" t="s">
        <v>33</v>
      </c>
      <c r="U4" s="74"/>
      <c r="V4" s="3"/>
      <c r="W4" s="4"/>
      <c r="X4" s="5"/>
    </row>
    <row r="5" spans="1:24" ht="15.75">
      <c r="A5" s="78"/>
      <c r="B5" s="64">
        <v>603</v>
      </c>
      <c r="C5" s="64"/>
      <c r="D5" s="64">
        <v>604</v>
      </c>
      <c r="E5" s="64"/>
      <c r="F5" s="64">
        <v>605</v>
      </c>
      <c r="G5" s="64"/>
      <c r="H5" s="64">
        <v>606</v>
      </c>
      <c r="I5" s="64"/>
      <c r="J5" s="64">
        <v>608</v>
      </c>
      <c r="K5" s="66"/>
      <c r="L5" s="66">
        <v>612</v>
      </c>
      <c r="M5" s="67"/>
      <c r="N5" s="67"/>
      <c r="O5" s="68"/>
      <c r="P5" s="67">
        <v>609</v>
      </c>
      <c r="Q5" s="67"/>
      <c r="R5" s="67"/>
      <c r="S5" s="67"/>
      <c r="T5" s="67"/>
      <c r="U5" s="68"/>
      <c r="V5" s="72" t="s">
        <v>1</v>
      </c>
      <c r="W5" s="70" t="s">
        <v>2</v>
      </c>
      <c r="X5" s="79" t="s">
        <v>3</v>
      </c>
    </row>
    <row r="6" spans="1:24" ht="37.5" customHeight="1">
      <c r="A6" s="6"/>
      <c r="B6" s="12" t="s">
        <v>1</v>
      </c>
      <c r="C6" s="1" t="s">
        <v>2</v>
      </c>
      <c r="D6" s="12" t="s">
        <v>1</v>
      </c>
      <c r="E6" s="1" t="s">
        <v>2</v>
      </c>
      <c r="F6" s="12" t="s">
        <v>1</v>
      </c>
      <c r="G6" s="1" t="s">
        <v>2</v>
      </c>
      <c r="H6" s="12" t="s">
        <v>1</v>
      </c>
      <c r="I6" s="1" t="s">
        <v>2</v>
      </c>
      <c r="J6" s="12" t="s">
        <v>1</v>
      </c>
      <c r="K6" s="13" t="s">
        <v>2</v>
      </c>
      <c r="L6" s="12" t="s">
        <v>1</v>
      </c>
      <c r="M6" s="13" t="s">
        <v>2</v>
      </c>
      <c r="N6" s="12" t="s">
        <v>1</v>
      </c>
      <c r="O6" s="13" t="s">
        <v>2</v>
      </c>
      <c r="P6" s="12" t="s">
        <v>1</v>
      </c>
      <c r="Q6" s="13" t="s">
        <v>2</v>
      </c>
      <c r="R6" s="12" t="s">
        <v>1</v>
      </c>
      <c r="S6" s="13" t="s">
        <v>2</v>
      </c>
      <c r="T6" s="12" t="s">
        <v>1</v>
      </c>
      <c r="U6" s="13" t="s">
        <v>2</v>
      </c>
      <c r="V6" s="72"/>
      <c r="W6" s="71"/>
      <c r="X6" s="80"/>
    </row>
    <row r="7" spans="1:24" ht="14.25" customHeight="1">
      <c r="A7" s="6">
        <v>1</v>
      </c>
      <c r="B7" s="7">
        <v>2</v>
      </c>
      <c r="C7" s="8">
        <v>3</v>
      </c>
      <c r="D7" s="7">
        <v>4</v>
      </c>
      <c r="E7" s="8">
        <v>5</v>
      </c>
      <c r="F7" s="7">
        <v>6</v>
      </c>
      <c r="G7" s="8">
        <v>7</v>
      </c>
      <c r="H7" s="7">
        <v>8</v>
      </c>
      <c r="I7" s="8">
        <v>9</v>
      </c>
      <c r="J7" s="7">
        <v>10</v>
      </c>
      <c r="K7" s="8">
        <v>11</v>
      </c>
      <c r="L7" s="7">
        <v>12</v>
      </c>
      <c r="M7" s="8">
        <v>13</v>
      </c>
      <c r="N7" s="7">
        <v>14</v>
      </c>
      <c r="O7" s="8">
        <v>15</v>
      </c>
      <c r="P7" s="7">
        <v>16</v>
      </c>
      <c r="Q7" s="8">
        <v>17</v>
      </c>
      <c r="R7" s="7">
        <v>18</v>
      </c>
      <c r="S7" s="8">
        <v>19</v>
      </c>
      <c r="T7" s="7">
        <v>18</v>
      </c>
      <c r="U7" s="8">
        <v>19</v>
      </c>
      <c r="V7" s="7">
        <v>20</v>
      </c>
      <c r="W7" s="8">
        <v>21</v>
      </c>
      <c r="X7" s="7">
        <v>22</v>
      </c>
    </row>
    <row r="8" spans="1:26" ht="22.5" customHeight="1">
      <c r="A8" s="9" t="s">
        <v>4</v>
      </c>
      <c r="B8" s="31">
        <v>262.56</v>
      </c>
      <c r="C8" s="31">
        <v>143.04</v>
      </c>
      <c r="D8" s="31">
        <v>798.8399999999999</v>
      </c>
      <c r="E8" s="31">
        <v>424.79999999999995</v>
      </c>
      <c r="F8" s="31">
        <v>410.4</v>
      </c>
      <c r="G8" s="31">
        <v>209.76000000000002</v>
      </c>
      <c r="H8" s="31">
        <v>118.56</v>
      </c>
      <c r="I8" s="31">
        <v>45.11999999999999</v>
      </c>
      <c r="J8" s="31">
        <v>736.2</v>
      </c>
      <c r="K8" s="31">
        <v>367.2</v>
      </c>
      <c r="L8" s="31">
        <v>18.779999999999998</v>
      </c>
      <c r="M8" s="31">
        <v>6.2</v>
      </c>
      <c r="N8" s="31">
        <v>22.46</v>
      </c>
      <c r="O8" s="31">
        <v>5.0600000000000005</v>
      </c>
      <c r="P8" s="31">
        <v>14.459999999999999</v>
      </c>
      <c r="Q8" s="31">
        <v>9.6</v>
      </c>
      <c r="R8" s="32">
        <v>17.8</v>
      </c>
      <c r="S8" s="32">
        <v>10.56</v>
      </c>
      <c r="T8" s="31">
        <v>6.98</v>
      </c>
      <c r="U8" s="31">
        <v>0.7600000000000001</v>
      </c>
      <c r="V8" s="15">
        <f>B8+D8+F8+H8+J8+L8+N8+P8+R8+T8</f>
        <v>2407.04</v>
      </c>
      <c r="W8" s="16">
        <f>C8+E8+G8+I8+K8+M8+O8+Q8+S8+U8</f>
        <v>1222.0999999999997</v>
      </c>
      <c r="X8" s="17">
        <f>SQRT(V8*V8+W8*W8)</f>
        <v>2699.5129137679633</v>
      </c>
      <c r="Y8" s="28">
        <f>B8+D8+F8+H8+J8</f>
        <v>2326.5599999999995</v>
      </c>
      <c r="Z8" s="28">
        <f>C8+E8+G8+I8+K8</f>
        <v>1189.9199999999998</v>
      </c>
    </row>
    <row r="9" spans="1:26" ht="19.5" customHeight="1">
      <c r="A9" s="9" t="s">
        <v>5</v>
      </c>
      <c r="B9" s="31">
        <v>224.16</v>
      </c>
      <c r="C9" s="31">
        <v>137.52</v>
      </c>
      <c r="D9" s="31">
        <v>683.6400000000001</v>
      </c>
      <c r="E9" s="31">
        <v>415.44</v>
      </c>
      <c r="F9" s="31">
        <v>352.08</v>
      </c>
      <c r="G9" s="31">
        <v>200.64000000000001</v>
      </c>
      <c r="H9" s="31">
        <v>96.48</v>
      </c>
      <c r="I9" s="31">
        <v>42.96</v>
      </c>
      <c r="J9" s="31">
        <v>633.24</v>
      </c>
      <c r="K9" s="31">
        <v>362.88</v>
      </c>
      <c r="L9" s="31">
        <v>19.2</v>
      </c>
      <c r="M9" s="31">
        <v>6.44</v>
      </c>
      <c r="N9" s="31">
        <v>17.64</v>
      </c>
      <c r="O9" s="31">
        <v>4.14</v>
      </c>
      <c r="P9" s="31">
        <v>14.459999999999999</v>
      </c>
      <c r="Q9" s="31">
        <v>10.260000000000002</v>
      </c>
      <c r="R9" s="32">
        <v>12.4</v>
      </c>
      <c r="S9" s="32">
        <v>7.76</v>
      </c>
      <c r="T9" s="31">
        <v>6.78</v>
      </c>
      <c r="U9" s="31">
        <v>1.02</v>
      </c>
      <c r="V9" s="15">
        <f aca="true" t="shared" si="0" ref="V9:V31">B9+D9+F9+H9+J9+L9+N9+P9+R9+T9</f>
        <v>2060.0800000000004</v>
      </c>
      <c r="W9" s="16">
        <f aca="true" t="shared" si="1" ref="W9:W31">C9+E9+G9+I9+K9+M9+O9+Q9+S9+U9</f>
        <v>1189.0600000000002</v>
      </c>
      <c r="X9" s="17">
        <f aca="true" t="shared" si="2" ref="X9:X31">SQRT(V9*V9+W9*W9)</f>
        <v>2378.6116307627863</v>
      </c>
      <c r="Y9" s="28">
        <f aca="true" t="shared" si="3" ref="Y9:Y31">B9+D9+F9+H9+J9</f>
        <v>1989.6000000000001</v>
      </c>
      <c r="Z9" s="28">
        <f aca="true" t="shared" si="4" ref="Z9:Z31">C9+E9+G9+I9+K9</f>
        <v>1159.44</v>
      </c>
    </row>
    <row r="10" spans="1:26" ht="18.75" customHeight="1">
      <c r="A10" s="9" t="s">
        <v>6</v>
      </c>
      <c r="B10" s="31">
        <v>210.48</v>
      </c>
      <c r="C10" s="31">
        <v>137.28</v>
      </c>
      <c r="D10" s="31">
        <v>637.1999999999999</v>
      </c>
      <c r="E10" s="31">
        <v>410.04</v>
      </c>
      <c r="F10" s="31">
        <v>330</v>
      </c>
      <c r="G10" s="31">
        <v>200.16</v>
      </c>
      <c r="H10" s="31">
        <v>91.67999999999999</v>
      </c>
      <c r="I10" s="31">
        <v>42.239999999999995</v>
      </c>
      <c r="J10" s="31">
        <v>587.88</v>
      </c>
      <c r="K10" s="31">
        <v>360.72</v>
      </c>
      <c r="L10" s="31">
        <v>20.28</v>
      </c>
      <c r="M10" s="31">
        <v>6.7</v>
      </c>
      <c r="N10" s="31">
        <v>12.48</v>
      </c>
      <c r="O10" s="31">
        <v>3.66</v>
      </c>
      <c r="P10" s="31">
        <v>14.219999999999999</v>
      </c>
      <c r="Q10" s="31">
        <v>10.260000000000002</v>
      </c>
      <c r="R10" s="32">
        <v>9.48</v>
      </c>
      <c r="S10" s="32">
        <v>3.92</v>
      </c>
      <c r="T10" s="31">
        <v>7.04</v>
      </c>
      <c r="U10" s="31">
        <v>1.18</v>
      </c>
      <c r="V10" s="15">
        <f t="shared" si="0"/>
        <v>1920.7399999999998</v>
      </c>
      <c r="W10" s="16">
        <f t="shared" si="1"/>
        <v>1176.1600000000003</v>
      </c>
      <c r="X10" s="17">
        <f t="shared" si="2"/>
        <v>2252.2421035936613</v>
      </c>
      <c r="Y10" s="28">
        <f t="shared" si="3"/>
        <v>1857.2399999999998</v>
      </c>
      <c r="Z10" s="28">
        <f t="shared" si="4"/>
        <v>1150.44</v>
      </c>
    </row>
    <row r="11" spans="1:26" ht="18.75" customHeight="1">
      <c r="A11" s="9" t="s">
        <v>7</v>
      </c>
      <c r="B11" s="31">
        <v>208.56</v>
      </c>
      <c r="C11" s="31">
        <v>138.24</v>
      </c>
      <c r="D11" s="31">
        <v>642.6</v>
      </c>
      <c r="E11" s="31">
        <v>407.88000000000005</v>
      </c>
      <c r="F11" s="31">
        <v>321.36000000000007</v>
      </c>
      <c r="G11" s="31">
        <v>196.56</v>
      </c>
      <c r="H11" s="31">
        <v>87.84</v>
      </c>
      <c r="I11" s="31">
        <v>42.480000000000004</v>
      </c>
      <c r="J11" s="31">
        <v>561.96</v>
      </c>
      <c r="K11" s="31">
        <v>355.68</v>
      </c>
      <c r="L11" s="31">
        <v>21.9</v>
      </c>
      <c r="M11" s="31">
        <v>7.34</v>
      </c>
      <c r="N11" s="31">
        <v>10.42</v>
      </c>
      <c r="O11" s="31">
        <v>3.4799999999999995</v>
      </c>
      <c r="P11" s="31">
        <v>14.459999999999999</v>
      </c>
      <c r="Q11" s="31">
        <v>10.35</v>
      </c>
      <c r="R11" s="32">
        <v>9.92</v>
      </c>
      <c r="S11" s="32">
        <v>3.8</v>
      </c>
      <c r="T11" s="31">
        <v>7.5600000000000005</v>
      </c>
      <c r="U11" s="31">
        <v>1.2799999999999998</v>
      </c>
      <c r="V11" s="15">
        <f t="shared" si="0"/>
        <v>1886.5800000000004</v>
      </c>
      <c r="W11" s="16">
        <f t="shared" si="1"/>
        <v>1167.09</v>
      </c>
      <c r="X11" s="17">
        <f t="shared" si="2"/>
        <v>2218.3965300414625</v>
      </c>
      <c r="Y11" s="28">
        <f t="shared" si="3"/>
        <v>1822.3200000000002</v>
      </c>
      <c r="Z11" s="28">
        <f t="shared" si="4"/>
        <v>1140.8400000000001</v>
      </c>
    </row>
    <row r="12" spans="1:26" ht="21.75" customHeight="1">
      <c r="A12" s="9" t="s">
        <v>8</v>
      </c>
      <c r="B12" s="31">
        <v>198.48</v>
      </c>
      <c r="C12" s="31">
        <v>137.28</v>
      </c>
      <c r="D12" s="31">
        <v>630.36</v>
      </c>
      <c r="E12" s="31">
        <v>399.6</v>
      </c>
      <c r="F12" s="31">
        <v>314.40000000000003</v>
      </c>
      <c r="G12" s="31">
        <v>195.36</v>
      </c>
      <c r="H12" s="31">
        <v>78.24000000000001</v>
      </c>
      <c r="I12" s="31">
        <v>37.440000000000005</v>
      </c>
      <c r="J12" s="31">
        <v>542.52</v>
      </c>
      <c r="K12" s="31">
        <v>346.68</v>
      </c>
      <c r="L12" s="31">
        <v>27.22</v>
      </c>
      <c r="M12" s="31">
        <v>8.459999999999999</v>
      </c>
      <c r="N12" s="31">
        <v>9.98</v>
      </c>
      <c r="O12" s="31">
        <v>3.6399999999999997</v>
      </c>
      <c r="P12" s="31">
        <v>14.58</v>
      </c>
      <c r="Q12" s="31">
        <v>10.17</v>
      </c>
      <c r="R12" s="32">
        <v>9.399999999999999</v>
      </c>
      <c r="S12" s="32">
        <v>3.76</v>
      </c>
      <c r="T12" s="31">
        <v>6.7</v>
      </c>
      <c r="U12" s="31">
        <v>1.82</v>
      </c>
      <c r="V12" s="15">
        <f t="shared" si="0"/>
        <v>1831.88</v>
      </c>
      <c r="W12" s="16">
        <f t="shared" si="1"/>
        <v>1144.2100000000003</v>
      </c>
      <c r="X12" s="17">
        <f t="shared" si="2"/>
        <v>2159.86130538514</v>
      </c>
      <c r="Y12" s="28">
        <f t="shared" si="3"/>
        <v>1764</v>
      </c>
      <c r="Z12" s="28">
        <f t="shared" si="4"/>
        <v>1116.3600000000001</v>
      </c>
    </row>
    <row r="13" spans="1:26" ht="19.5" customHeight="1">
      <c r="A13" s="9" t="s">
        <v>9</v>
      </c>
      <c r="B13" s="31">
        <v>211.2</v>
      </c>
      <c r="C13" s="31">
        <v>133.44</v>
      </c>
      <c r="D13" s="31">
        <v>702</v>
      </c>
      <c r="E13" s="31">
        <v>394.92</v>
      </c>
      <c r="F13" s="31">
        <v>336.00000000000006</v>
      </c>
      <c r="G13" s="31">
        <v>177.12</v>
      </c>
      <c r="H13" s="31">
        <v>78.48</v>
      </c>
      <c r="I13" s="31">
        <v>36.239999999999995</v>
      </c>
      <c r="J13" s="31">
        <v>601.1999999999999</v>
      </c>
      <c r="K13" s="31">
        <v>349.2</v>
      </c>
      <c r="L13" s="31">
        <v>26.04</v>
      </c>
      <c r="M13" s="31">
        <v>9.34</v>
      </c>
      <c r="N13" s="31">
        <v>9.82</v>
      </c>
      <c r="O13" s="31">
        <v>3.6399999999999997</v>
      </c>
      <c r="P13" s="31">
        <v>7.71</v>
      </c>
      <c r="Q13" s="31">
        <v>3.9000000000000004</v>
      </c>
      <c r="R13" s="32">
        <v>8.8</v>
      </c>
      <c r="S13" s="32">
        <v>3.5199999999999996</v>
      </c>
      <c r="T13" s="31">
        <v>5.9799999999999995</v>
      </c>
      <c r="U13" s="31">
        <v>1.04</v>
      </c>
      <c r="V13" s="15">
        <f t="shared" si="0"/>
        <v>1987.23</v>
      </c>
      <c r="W13" s="16">
        <f t="shared" si="1"/>
        <v>1112.3600000000001</v>
      </c>
      <c r="X13" s="17">
        <f t="shared" si="2"/>
        <v>2277.373013474077</v>
      </c>
      <c r="Y13" s="28">
        <f t="shared" si="3"/>
        <v>1928.88</v>
      </c>
      <c r="Z13" s="28">
        <f t="shared" si="4"/>
        <v>1090.92</v>
      </c>
    </row>
    <row r="14" spans="1:26" ht="18.75" customHeight="1">
      <c r="A14" s="9" t="s">
        <v>10</v>
      </c>
      <c r="B14" s="31">
        <v>275.28</v>
      </c>
      <c r="C14" s="31">
        <v>130.56</v>
      </c>
      <c r="D14" s="31">
        <v>782.28</v>
      </c>
      <c r="E14" s="31">
        <v>396</v>
      </c>
      <c r="F14" s="31">
        <v>401.99999999999994</v>
      </c>
      <c r="G14" s="31">
        <v>175.44</v>
      </c>
      <c r="H14" s="31">
        <v>87.36</v>
      </c>
      <c r="I14" s="31">
        <v>33.839999999999996</v>
      </c>
      <c r="J14" s="31">
        <v>737.64</v>
      </c>
      <c r="K14" s="31">
        <v>351.35999999999996</v>
      </c>
      <c r="L14" s="31">
        <v>26.06</v>
      </c>
      <c r="M14" s="31">
        <v>8.56</v>
      </c>
      <c r="N14" s="31">
        <v>10.64</v>
      </c>
      <c r="O14" s="31">
        <v>3.6799999999999997</v>
      </c>
      <c r="P14" s="31">
        <v>6.75</v>
      </c>
      <c r="Q14" s="31">
        <v>2.94</v>
      </c>
      <c r="R14" s="32">
        <v>5.64</v>
      </c>
      <c r="S14" s="32">
        <v>2.44</v>
      </c>
      <c r="T14" s="31">
        <v>8.06</v>
      </c>
      <c r="U14" s="31">
        <v>0.32</v>
      </c>
      <c r="V14" s="15">
        <f t="shared" si="0"/>
        <v>2341.7099999999996</v>
      </c>
      <c r="W14" s="16">
        <f t="shared" si="1"/>
        <v>1105.14</v>
      </c>
      <c r="X14" s="17">
        <f t="shared" si="2"/>
        <v>2589.389917277813</v>
      </c>
      <c r="Y14" s="28">
        <f t="shared" si="3"/>
        <v>2284.56</v>
      </c>
      <c r="Z14" s="28">
        <f t="shared" si="4"/>
        <v>1087.2</v>
      </c>
    </row>
    <row r="15" spans="1:26" ht="18" customHeight="1">
      <c r="A15" s="9" t="s">
        <v>11</v>
      </c>
      <c r="B15" s="31">
        <v>282.71999999999997</v>
      </c>
      <c r="C15" s="31">
        <v>131.76000000000002</v>
      </c>
      <c r="D15" s="31">
        <v>804.5999999999999</v>
      </c>
      <c r="E15" s="31">
        <v>399.96000000000004</v>
      </c>
      <c r="F15" s="31">
        <v>456</v>
      </c>
      <c r="G15" s="31">
        <v>177.35999999999999</v>
      </c>
      <c r="H15" s="31">
        <v>127.67999999999999</v>
      </c>
      <c r="I15" s="31">
        <v>34.080000000000005</v>
      </c>
      <c r="J15" s="31">
        <v>843.48</v>
      </c>
      <c r="K15" s="31">
        <v>363.6</v>
      </c>
      <c r="L15" s="31">
        <v>29.26</v>
      </c>
      <c r="M15" s="31">
        <v>8.44</v>
      </c>
      <c r="N15" s="31">
        <v>12.32</v>
      </c>
      <c r="O15" s="31">
        <v>3.66</v>
      </c>
      <c r="P15" s="31">
        <v>8.01</v>
      </c>
      <c r="Q15" s="31">
        <v>3.0599999999999996</v>
      </c>
      <c r="R15" s="32">
        <v>6.16</v>
      </c>
      <c r="S15" s="32">
        <v>2.92</v>
      </c>
      <c r="T15" s="31">
        <v>8.44</v>
      </c>
      <c r="U15" s="31">
        <v>0.1</v>
      </c>
      <c r="V15" s="15">
        <f t="shared" si="0"/>
        <v>2578.6700000000005</v>
      </c>
      <c r="W15" s="16">
        <f t="shared" si="1"/>
        <v>1124.9400000000003</v>
      </c>
      <c r="X15" s="17">
        <f t="shared" si="2"/>
        <v>2813.3661284127247</v>
      </c>
      <c r="Y15" s="28">
        <f t="shared" si="3"/>
        <v>2514.48</v>
      </c>
      <c r="Z15" s="28">
        <f t="shared" si="4"/>
        <v>1106.7600000000002</v>
      </c>
    </row>
    <row r="16" spans="1:26" ht="21" customHeight="1">
      <c r="A16" s="9" t="s">
        <v>12</v>
      </c>
      <c r="B16" s="31">
        <v>280.56</v>
      </c>
      <c r="C16" s="31">
        <v>128.16</v>
      </c>
      <c r="D16" s="31">
        <v>875.1600000000001</v>
      </c>
      <c r="E16" s="31">
        <v>403.2</v>
      </c>
      <c r="F16" s="31">
        <v>467.76</v>
      </c>
      <c r="G16" s="31">
        <v>189.12000000000003</v>
      </c>
      <c r="H16" s="31">
        <v>129.36</v>
      </c>
      <c r="I16" s="31">
        <v>31.919999999999998</v>
      </c>
      <c r="J16" s="31">
        <v>931.3199999999999</v>
      </c>
      <c r="K16" s="31">
        <v>373.32</v>
      </c>
      <c r="L16" s="31">
        <v>30.880000000000003</v>
      </c>
      <c r="M16" s="31">
        <v>8.72</v>
      </c>
      <c r="N16" s="31">
        <v>12.1</v>
      </c>
      <c r="O16" s="31">
        <v>3.7</v>
      </c>
      <c r="P16" s="31">
        <v>11.43</v>
      </c>
      <c r="Q16" s="31">
        <v>3.5999999999999996</v>
      </c>
      <c r="R16" s="32">
        <v>6</v>
      </c>
      <c r="S16" s="32">
        <v>3.16</v>
      </c>
      <c r="T16" s="31">
        <v>18.819999999999997</v>
      </c>
      <c r="U16" s="31">
        <v>3.9599999999999995</v>
      </c>
      <c r="V16" s="15">
        <f t="shared" si="0"/>
        <v>2763.39</v>
      </c>
      <c r="W16" s="16">
        <f t="shared" si="1"/>
        <v>1148.8600000000001</v>
      </c>
      <c r="X16" s="17">
        <f t="shared" si="2"/>
        <v>2992.691696733895</v>
      </c>
      <c r="Y16" s="28">
        <f t="shared" si="3"/>
        <v>2684.16</v>
      </c>
      <c r="Z16" s="28">
        <f t="shared" si="4"/>
        <v>1125.72</v>
      </c>
    </row>
    <row r="17" spans="1:26" ht="21" customHeight="1">
      <c r="A17" s="9" t="s">
        <v>13</v>
      </c>
      <c r="B17" s="31">
        <v>303.84</v>
      </c>
      <c r="C17" s="31">
        <v>136.32000000000002</v>
      </c>
      <c r="D17" s="31">
        <v>943.2</v>
      </c>
      <c r="E17" s="31">
        <v>420.84000000000003</v>
      </c>
      <c r="F17" s="31">
        <v>500.40000000000003</v>
      </c>
      <c r="G17" s="31">
        <v>190.07999999999998</v>
      </c>
      <c r="H17" s="31">
        <v>138.48</v>
      </c>
      <c r="I17" s="31">
        <v>34.56</v>
      </c>
      <c r="J17" s="31">
        <v>983.1600000000001</v>
      </c>
      <c r="K17" s="31">
        <v>374.76</v>
      </c>
      <c r="L17" s="31">
        <v>25.779999999999998</v>
      </c>
      <c r="M17" s="31">
        <v>8.18</v>
      </c>
      <c r="N17" s="31">
        <v>10.940000000000001</v>
      </c>
      <c r="O17" s="31">
        <v>3.5</v>
      </c>
      <c r="P17" s="31">
        <v>24.9</v>
      </c>
      <c r="Q17" s="31">
        <v>11.07</v>
      </c>
      <c r="R17" s="32">
        <v>17.2</v>
      </c>
      <c r="S17" s="32">
        <v>9.92</v>
      </c>
      <c r="T17" s="31">
        <v>19.88</v>
      </c>
      <c r="U17" s="31">
        <v>4.8</v>
      </c>
      <c r="V17" s="15">
        <f t="shared" si="0"/>
        <v>2967.78</v>
      </c>
      <c r="W17" s="16">
        <f t="shared" si="1"/>
        <v>1194.03</v>
      </c>
      <c r="X17" s="17">
        <f t="shared" si="2"/>
        <v>3198.97261152702</v>
      </c>
      <c r="Y17" s="28">
        <f t="shared" si="3"/>
        <v>2869.08</v>
      </c>
      <c r="Z17" s="28">
        <f t="shared" si="4"/>
        <v>1156.56</v>
      </c>
    </row>
    <row r="18" spans="1:26" ht="19.5" customHeight="1">
      <c r="A18" s="9" t="s">
        <v>14</v>
      </c>
      <c r="B18" s="31">
        <v>324.24</v>
      </c>
      <c r="C18" s="31">
        <v>141.84</v>
      </c>
      <c r="D18" s="31">
        <v>966.2399999999999</v>
      </c>
      <c r="E18" s="31">
        <v>431.28000000000003</v>
      </c>
      <c r="F18" s="31">
        <v>493.91999999999996</v>
      </c>
      <c r="G18" s="31">
        <v>194.88</v>
      </c>
      <c r="H18" s="31">
        <v>148.8</v>
      </c>
      <c r="I18" s="31">
        <v>36</v>
      </c>
      <c r="J18" s="31">
        <v>969.12</v>
      </c>
      <c r="K18" s="31">
        <v>389.88000000000005</v>
      </c>
      <c r="L18" s="31">
        <v>20.08</v>
      </c>
      <c r="M18" s="31">
        <v>10.42</v>
      </c>
      <c r="N18" s="31">
        <v>11.459999999999999</v>
      </c>
      <c r="O18" s="31">
        <v>3.8200000000000003</v>
      </c>
      <c r="P18" s="31">
        <v>26.31</v>
      </c>
      <c r="Q18" s="31">
        <v>12.36</v>
      </c>
      <c r="R18" s="32">
        <v>32.24</v>
      </c>
      <c r="S18" s="32">
        <v>13.56</v>
      </c>
      <c r="T18" s="31">
        <v>19.900000000000002</v>
      </c>
      <c r="U18" s="31">
        <v>6.76</v>
      </c>
      <c r="V18" s="15">
        <f t="shared" si="0"/>
        <v>3012.31</v>
      </c>
      <c r="W18" s="16">
        <f t="shared" si="1"/>
        <v>1240.8</v>
      </c>
      <c r="X18" s="17">
        <f t="shared" si="2"/>
        <v>3257.8514662427447</v>
      </c>
      <c r="Y18" s="28">
        <f t="shared" si="3"/>
        <v>2902.32</v>
      </c>
      <c r="Z18" s="28">
        <f t="shared" si="4"/>
        <v>1193.88</v>
      </c>
    </row>
    <row r="19" spans="1:26" ht="21" customHeight="1">
      <c r="A19" s="9" t="s">
        <v>15</v>
      </c>
      <c r="B19" s="31">
        <v>333.12</v>
      </c>
      <c r="C19" s="31">
        <v>145.92</v>
      </c>
      <c r="D19" s="31">
        <v>986.4000000000001</v>
      </c>
      <c r="E19" s="31">
        <v>448.55999999999995</v>
      </c>
      <c r="F19" s="31">
        <v>526.3199999999999</v>
      </c>
      <c r="G19" s="31">
        <v>198.72</v>
      </c>
      <c r="H19" s="31">
        <v>138.24</v>
      </c>
      <c r="I19" s="31">
        <v>38.4</v>
      </c>
      <c r="J19" s="31">
        <v>997.5600000000001</v>
      </c>
      <c r="K19" s="31">
        <v>406.44</v>
      </c>
      <c r="L19" s="31">
        <v>17.54</v>
      </c>
      <c r="M19" s="31">
        <v>9.94</v>
      </c>
      <c r="N19" s="31">
        <v>16</v>
      </c>
      <c r="O19" s="31">
        <v>4.46</v>
      </c>
      <c r="P19" s="31">
        <v>27.330000000000002</v>
      </c>
      <c r="Q19" s="31">
        <v>13.35</v>
      </c>
      <c r="R19" s="32">
        <v>40.67999999999999</v>
      </c>
      <c r="S19" s="32">
        <v>15.56</v>
      </c>
      <c r="T19" s="31">
        <v>19.7</v>
      </c>
      <c r="U19" s="31">
        <v>6.820000000000001</v>
      </c>
      <c r="V19" s="15">
        <f t="shared" si="0"/>
        <v>3102.8899999999994</v>
      </c>
      <c r="W19" s="16">
        <f t="shared" si="1"/>
        <v>1288.1699999999998</v>
      </c>
      <c r="X19" s="17">
        <f t="shared" si="2"/>
        <v>3359.658956054914</v>
      </c>
      <c r="Y19" s="28">
        <f t="shared" si="3"/>
        <v>2981.64</v>
      </c>
      <c r="Z19" s="28">
        <f t="shared" si="4"/>
        <v>1238.04</v>
      </c>
    </row>
    <row r="20" spans="1:26" ht="19.5" customHeight="1">
      <c r="A20" s="9" t="s">
        <v>16</v>
      </c>
      <c r="B20" s="31">
        <v>317.52</v>
      </c>
      <c r="C20" s="31">
        <v>149.51999999999998</v>
      </c>
      <c r="D20" s="31">
        <v>1004.0400000000001</v>
      </c>
      <c r="E20" s="31">
        <v>448.55999999999995</v>
      </c>
      <c r="F20" s="31">
        <v>522.48</v>
      </c>
      <c r="G20" s="31">
        <v>206.39999999999998</v>
      </c>
      <c r="H20" s="31">
        <v>124.80000000000001</v>
      </c>
      <c r="I20" s="31">
        <v>35.28</v>
      </c>
      <c r="J20" s="31">
        <v>1066.3200000000002</v>
      </c>
      <c r="K20" s="31">
        <v>443.52000000000004</v>
      </c>
      <c r="L20" s="31">
        <v>17.42</v>
      </c>
      <c r="M20" s="31">
        <v>10.52</v>
      </c>
      <c r="N20" s="31">
        <v>14.78</v>
      </c>
      <c r="O20" s="31">
        <v>4.640000000000001</v>
      </c>
      <c r="P20" s="31">
        <v>29.31</v>
      </c>
      <c r="Q20" s="31">
        <v>14.34</v>
      </c>
      <c r="R20" s="32">
        <v>36.120000000000005</v>
      </c>
      <c r="S20" s="32">
        <v>12.88</v>
      </c>
      <c r="T20" s="31">
        <v>18.680000000000003</v>
      </c>
      <c r="U20" s="31">
        <v>5.46</v>
      </c>
      <c r="V20" s="15">
        <f t="shared" si="0"/>
        <v>3151.47</v>
      </c>
      <c r="W20" s="16">
        <f t="shared" si="1"/>
        <v>1331.1200000000001</v>
      </c>
      <c r="X20" s="17">
        <f t="shared" si="2"/>
        <v>3421.0588441738328</v>
      </c>
      <c r="Y20" s="28">
        <f t="shared" si="3"/>
        <v>3035.16</v>
      </c>
      <c r="Z20" s="28">
        <f t="shared" si="4"/>
        <v>1283.28</v>
      </c>
    </row>
    <row r="21" spans="1:26" ht="19.5" customHeight="1">
      <c r="A21" s="9" t="s">
        <v>17</v>
      </c>
      <c r="B21" s="31">
        <v>319.20000000000005</v>
      </c>
      <c r="C21" s="31">
        <v>150.72</v>
      </c>
      <c r="D21" s="31">
        <v>981.72</v>
      </c>
      <c r="E21" s="31">
        <v>447.47999999999996</v>
      </c>
      <c r="F21" s="31">
        <v>482.1600000000001</v>
      </c>
      <c r="G21" s="31">
        <v>199.67999999999998</v>
      </c>
      <c r="H21" s="31">
        <v>126.47999999999999</v>
      </c>
      <c r="I21" s="31">
        <v>37.2</v>
      </c>
      <c r="J21" s="31">
        <v>1004.0400000000001</v>
      </c>
      <c r="K21" s="31">
        <v>434.52</v>
      </c>
      <c r="L21" s="31">
        <v>16.18</v>
      </c>
      <c r="M21" s="31">
        <v>9.6</v>
      </c>
      <c r="N21" s="31">
        <v>13.580000000000002</v>
      </c>
      <c r="O21" s="31">
        <v>4.8</v>
      </c>
      <c r="P21" s="31">
        <v>26.7</v>
      </c>
      <c r="Q21" s="31">
        <v>12.27</v>
      </c>
      <c r="R21" s="32">
        <v>38.32</v>
      </c>
      <c r="S21" s="32">
        <v>14.16</v>
      </c>
      <c r="T21" s="31">
        <v>17.2</v>
      </c>
      <c r="U21" s="31">
        <v>6.2</v>
      </c>
      <c r="V21" s="15">
        <f t="shared" si="0"/>
        <v>3025.58</v>
      </c>
      <c r="W21" s="16">
        <f t="shared" si="1"/>
        <v>1316.6299999999999</v>
      </c>
      <c r="X21" s="17">
        <f t="shared" si="2"/>
        <v>3299.6437524829857</v>
      </c>
      <c r="Y21" s="28">
        <f t="shared" si="3"/>
        <v>2913.6000000000004</v>
      </c>
      <c r="Z21" s="28">
        <f t="shared" si="4"/>
        <v>1269.6</v>
      </c>
    </row>
    <row r="22" spans="1:26" ht="19.5" customHeight="1">
      <c r="A22" s="9" t="s">
        <v>18</v>
      </c>
      <c r="B22" s="31">
        <v>314.16</v>
      </c>
      <c r="C22" s="31">
        <v>154.08</v>
      </c>
      <c r="D22" s="31">
        <v>982.4400000000002</v>
      </c>
      <c r="E22" s="31">
        <v>454.32000000000005</v>
      </c>
      <c r="F22" s="31">
        <v>477.35999999999996</v>
      </c>
      <c r="G22" s="31">
        <v>203.04000000000002</v>
      </c>
      <c r="H22" s="31">
        <v>137.52</v>
      </c>
      <c r="I22" s="31">
        <v>37.68</v>
      </c>
      <c r="J22" s="31">
        <v>1023.12</v>
      </c>
      <c r="K22" s="31">
        <v>442.08</v>
      </c>
      <c r="L22" s="31">
        <v>13.740000000000002</v>
      </c>
      <c r="M22" s="31">
        <v>6.5200000000000005</v>
      </c>
      <c r="N22" s="31">
        <v>13.120000000000001</v>
      </c>
      <c r="O22" s="31">
        <v>4.46</v>
      </c>
      <c r="P22" s="31">
        <v>26.85</v>
      </c>
      <c r="Q22" s="31">
        <v>14.010000000000002</v>
      </c>
      <c r="R22" s="32">
        <v>40.88</v>
      </c>
      <c r="S22" s="32">
        <v>18.12</v>
      </c>
      <c r="T22" s="31">
        <v>19.400000000000002</v>
      </c>
      <c r="U22" s="31">
        <v>6.340000000000002</v>
      </c>
      <c r="V22" s="15">
        <f t="shared" si="0"/>
        <v>3048.5899999999997</v>
      </c>
      <c r="W22" s="16">
        <f t="shared" si="1"/>
        <v>1340.6499999999999</v>
      </c>
      <c r="X22" s="17">
        <f t="shared" si="2"/>
        <v>3330.3518448656437</v>
      </c>
      <c r="Y22" s="28">
        <f t="shared" si="3"/>
        <v>2934.6</v>
      </c>
      <c r="Z22" s="28">
        <f t="shared" si="4"/>
        <v>1291.2</v>
      </c>
    </row>
    <row r="23" spans="1:26" ht="19.5" customHeight="1">
      <c r="A23" s="9" t="s">
        <v>19</v>
      </c>
      <c r="B23" s="31">
        <v>308.64</v>
      </c>
      <c r="C23" s="31">
        <v>153.83999999999997</v>
      </c>
      <c r="D23" s="31">
        <v>1000.0799999999999</v>
      </c>
      <c r="E23" s="31">
        <v>462.96</v>
      </c>
      <c r="F23" s="31">
        <v>467.28</v>
      </c>
      <c r="G23" s="31">
        <v>206.88</v>
      </c>
      <c r="H23" s="31">
        <v>130.07999999999998</v>
      </c>
      <c r="I23" s="31">
        <v>39.120000000000005</v>
      </c>
      <c r="J23" s="31">
        <v>1037.52</v>
      </c>
      <c r="K23" s="31">
        <v>449.28</v>
      </c>
      <c r="L23" s="31">
        <v>16.619999999999997</v>
      </c>
      <c r="M23" s="31">
        <v>6.54</v>
      </c>
      <c r="N23" s="31">
        <v>14.059999999999999</v>
      </c>
      <c r="O23" s="31">
        <v>5.140000000000001</v>
      </c>
      <c r="P23" s="31">
        <v>30.089999999999996</v>
      </c>
      <c r="Q23" s="31">
        <v>14.25</v>
      </c>
      <c r="R23" s="32">
        <v>51.92</v>
      </c>
      <c r="S23" s="32">
        <v>23.72</v>
      </c>
      <c r="T23" s="31">
        <v>19.939999999999998</v>
      </c>
      <c r="U23" s="31">
        <v>6.4</v>
      </c>
      <c r="V23" s="15">
        <f t="shared" si="0"/>
        <v>3076.2299999999996</v>
      </c>
      <c r="W23" s="16">
        <f t="shared" si="1"/>
        <v>1368.13</v>
      </c>
      <c r="X23" s="17">
        <f t="shared" si="2"/>
        <v>3366.744823980576</v>
      </c>
      <c r="Y23" s="28">
        <f t="shared" si="3"/>
        <v>2943.5999999999995</v>
      </c>
      <c r="Z23" s="28">
        <f t="shared" si="4"/>
        <v>1312.08</v>
      </c>
    </row>
    <row r="24" spans="1:26" ht="21.75" customHeight="1">
      <c r="A24" s="9" t="s">
        <v>20</v>
      </c>
      <c r="B24" s="31">
        <v>315.12</v>
      </c>
      <c r="C24" s="31">
        <v>153.35999999999999</v>
      </c>
      <c r="D24" s="31">
        <v>1014.48</v>
      </c>
      <c r="E24" s="31">
        <v>459</v>
      </c>
      <c r="F24" s="31">
        <v>469.67999999999995</v>
      </c>
      <c r="G24" s="31">
        <v>212.16000000000003</v>
      </c>
      <c r="H24" s="31">
        <v>128.16</v>
      </c>
      <c r="I24" s="31">
        <v>38.160000000000004</v>
      </c>
      <c r="J24" s="31">
        <v>1042.5600000000002</v>
      </c>
      <c r="K24" s="31">
        <v>447.12</v>
      </c>
      <c r="L24" s="31">
        <v>21.02</v>
      </c>
      <c r="M24" s="31">
        <v>6.680000000000001</v>
      </c>
      <c r="N24" s="31">
        <v>16.36</v>
      </c>
      <c r="O24" s="31">
        <v>5.5</v>
      </c>
      <c r="P24" s="31">
        <v>29.099999999999998</v>
      </c>
      <c r="Q24" s="31">
        <v>14.069999999999999</v>
      </c>
      <c r="R24" s="32">
        <v>75.52</v>
      </c>
      <c r="S24" s="32">
        <v>21.36</v>
      </c>
      <c r="T24" s="31">
        <v>21</v>
      </c>
      <c r="U24" s="31">
        <v>6.5600000000000005</v>
      </c>
      <c r="V24" s="15">
        <f t="shared" si="0"/>
        <v>3133</v>
      </c>
      <c r="W24" s="16">
        <f t="shared" si="1"/>
        <v>1363.9699999999998</v>
      </c>
      <c r="X24" s="17">
        <f t="shared" si="2"/>
        <v>3417.0313374184907</v>
      </c>
      <c r="Y24" s="28">
        <f t="shared" si="3"/>
        <v>2970</v>
      </c>
      <c r="Z24" s="28">
        <f t="shared" si="4"/>
        <v>1309.8</v>
      </c>
    </row>
    <row r="25" spans="1:26" ht="21" customHeight="1">
      <c r="A25" s="9" t="s">
        <v>21</v>
      </c>
      <c r="B25" s="31">
        <v>354</v>
      </c>
      <c r="C25" s="31">
        <v>153.83999999999997</v>
      </c>
      <c r="D25" s="31">
        <v>1116.0000000000002</v>
      </c>
      <c r="E25" s="31">
        <v>454.68</v>
      </c>
      <c r="F25" s="31">
        <v>509.04</v>
      </c>
      <c r="G25" s="31">
        <v>209.28</v>
      </c>
      <c r="H25" s="31">
        <v>127.67999999999999</v>
      </c>
      <c r="I25" s="31">
        <v>40.08</v>
      </c>
      <c r="J25" s="31">
        <v>1075.32</v>
      </c>
      <c r="K25" s="31">
        <v>432.72</v>
      </c>
      <c r="L25" s="31">
        <v>18.88</v>
      </c>
      <c r="M25" s="31">
        <v>6.34</v>
      </c>
      <c r="N25" s="31">
        <v>14.299999999999999</v>
      </c>
      <c r="O25" s="31">
        <v>4.84</v>
      </c>
      <c r="P25" s="31">
        <v>28.65</v>
      </c>
      <c r="Q25" s="31">
        <v>13.56</v>
      </c>
      <c r="R25" s="32">
        <v>46.2</v>
      </c>
      <c r="S25" s="32">
        <v>22.959999999999997</v>
      </c>
      <c r="T25" s="31">
        <v>15.920000000000002</v>
      </c>
      <c r="U25" s="31">
        <v>1.32</v>
      </c>
      <c r="V25" s="15">
        <f t="shared" si="0"/>
        <v>3305.9900000000002</v>
      </c>
      <c r="W25" s="16">
        <f t="shared" si="1"/>
        <v>1339.6199999999997</v>
      </c>
      <c r="X25" s="17">
        <f t="shared" si="2"/>
        <v>3567.0928813951564</v>
      </c>
      <c r="Y25" s="28">
        <f t="shared" si="3"/>
        <v>3182.04</v>
      </c>
      <c r="Z25" s="28">
        <f t="shared" si="4"/>
        <v>1290.6</v>
      </c>
    </row>
    <row r="26" spans="1:26" ht="21.75" customHeight="1">
      <c r="A26" s="9" t="s">
        <v>22</v>
      </c>
      <c r="B26" s="31">
        <v>367.2</v>
      </c>
      <c r="C26" s="31">
        <v>161.75999999999996</v>
      </c>
      <c r="D26" s="31">
        <v>1147.32</v>
      </c>
      <c r="E26" s="31">
        <v>464.76</v>
      </c>
      <c r="F26" s="31">
        <v>505.91999999999996</v>
      </c>
      <c r="G26" s="31">
        <v>203.76000000000002</v>
      </c>
      <c r="H26" s="31">
        <v>134.16</v>
      </c>
      <c r="I26" s="31">
        <v>40.800000000000004</v>
      </c>
      <c r="J26" s="31">
        <v>1065.6</v>
      </c>
      <c r="K26" s="31">
        <v>430.2</v>
      </c>
      <c r="L26" s="31">
        <v>17.72</v>
      </c>
      <c r="M26" s="31">
        <v>6.32</v>
      </c>
      <c r="N26" s="31">
        <v>15.9</v>
      </c>
      <c r="O26" s="31">
        <v>5.02</v>
      </c>
      <c r="P26" s="31">
        <v>14.28</v>
      </c>
      <c r="Q26" s="31">
        <v>7.7700000000000005</v>
      </c>
      <c r="R26" s="32">
        <v>40.24</v>
      </c>
      <c r="S26" s="32">
        <v>16.64</v>
      </c>
      <c r="T26" s="31">
        <v>12.259999999999998</v>
      </c>
      <c r="U26" s="31">
        <v>0.86</v>
      </c>
      <c r="V26" s="15">
        <f t="shared" si="0"/>
        <v>3320.6</v>
      </c>
      <c r="W26" s="16">
        <f t="shared" si="1"/>
        <v>1337.8899999999999</v>
      </c>
      <c r="X26" s="17">
        <f t="shared" si="2"/>
        <v>3579.9907838009863</v>
      </c>
      <c r="Y26" s="28">
        <f t="shared" si="3"/>
        <v>3220.2</v>
      </c>
      <c r="Z26" s="28">
        <f t="shared" si="4"/>
        <v>1301.28</v>
      </c>
    </row>
    <row r="27" spans="1:26" ht="18.75" customHeight="1">
      <c r="A27" s="9" t="s">
        <v>23</v>
      </c>
      <c r="B27" s="31">
        <v>359.04</v>
      </c>
      <c r="C27" s="31">
        <v>159.60000000000002</v>
      </c>
      <c r="D27" s="31">
        <v>1127.88</v>
      </c>
      <c r="E27" s="31">
        <v>478.8</v>
      </c>
      <c r="F27" s="31">
        <v>524.64</v>
      </c>
      <c r="G27" s="31">
        <v>207.6</v>
      </c>
      <c r="H27" s="31">
        <v>137.52</v>
      </c>
      <c r="I27" s="31">
        <v>41.519999999999996</v>
      </c>
      <c r="J27" s="31">
        <v>1042.1999999999998</v>
      </c>
      <c r="K27" s="31">
        <v>426.96</v>
      </c>
      <c r="L27" s="31">
        <v>16.38</v>
      </c>
      <c r="M27" s="31">
        <v>6.08</v>
      </c>
      <c r="N27" s="31">
        <v>16.56</v>
      </c>
      <c r="O27" s="31">
        <v>5.84</v>
      </c>
      <c r="P27" s="31">
        <v>11.88</v>
      </c>
      <c r="Q27" s="31">
        <v>5.970000000000001</v>
      </c>
      <c r="R27" s="32">
        <v>49.480000000000004</v>
      </c>
      <c r="S27" s="32">
        <v>11.799999999999999</v>
      </c>
      <c r="T27" s="31">
        <v>10.38</v>
      </c>
      <c r="U27" s="31">
        <v>1.0199999999999998</v>
      </c>
      <c r="V27" s="15">
        <f t="shared" si="0"/>
        <v>3295.96</v>
      </c>
      <c r="W27" s="16">
        <f t="shared" si="1"/>
        <v>1345.1899999999998</v>
      </c>
      <c r="X27" s="17">
        <f t="shared" si="2"/>
        <v>3559.900062880979</v>
      </c>
      <c r="Y27" s="28">
        <f t="shared" si="3"/>
        <v>3191.2799999999997</v>
      </c>
      <c r="Z27" s="28">
        <f t="shared" si="4"/>
        <v>1314.48</v>
      </c>
    </row>
    <row r="28" spans="1:26" ht="18" customHeight="1">
      <c r="A28" s="9" t="s">
        <v>24</v>
      </c>
      <c r="B28" s="31">
        <v>371.75999999999993</v>
      </c>
      <c r="C28" s="31">
        <v>165.83999999999997</v>
      </c>
      <c r="D28" s="31">
        <v>1145.52</v>
      </c>
      <c r="E28" s="31">
        <v>481.31999999999994</v>
      </c>
      <c r="F28" s="31">
        <v>538.08</v>
      </c>
      <c r="G28" s="31">
        <v>214.56000000000003</v>
      </c>
      <c r="H28" s="31">
        <v>145.44</v>
      </c>
      <c r="I28" s="31">
        <v>42.00000000000001</v>
      </c>
      <c r="J28" s="31">
        <v>1036.8000000000002</v>
      </c>
      <c r="K28" s="31">
        <v>421.56000000000006</v>
      </c>
      <c r="L28" s="31">
        <v>19.2</v>
      </c>
      <c r="M28" s="31">
        <v>7.199999999999999</v>
      </c>
      <c r="N28" s="31">
        <v>18.28</v>
      </c>
      <c r="O28" s="31">
        <v>6.26</v>
      </c>
      <c r="P28" s="31">
        <v>11.55</v>
      </c>
      <c r="Q28" s="31">
        <v>5.130000000000001</v>
      </c>
      <c r="R28" s="32">
        <v>29.72</v>
      </c>
      <c r="S28" s="32">
        <v>10.52</v>
      </c>
      <c r="T28" s="31">
        <v>9.66</v>
      </c>
      <c r="U28" s="31">
        <v>0.26</v>
      </c>
      <c r="V28" s="15">
        <f t="shared" si="0"/>
        <v>3326.01</v>
      </c>
      <c r="W28" s="16">
        <f t="shared" si="1"/>
        <v>1354.65</v>
      </c>
      <c r="X28" s="17">
        <f t="shared" si="2"/>
        <v>3591.297696181702</v>
      </c>
      <c r="Y28" s="28">
        <f t="shared" si="3"/>
        <v>3237.6000000000004</v>
      </c>
      <c r="Z28" s="28">
        <f t="shared" si="4"/>
        <v>1325.28</v>
      </c>
    </row>
    <row r="29" spans="1:26" ht="21.75" customHeight="1">
      <c r="A29" s="10" t="s">
        <v>25</v>
      </c>
      <c r="B29" s="31">
        <v>391.68</v>
      </c>
      <c r="C29" s="31">
        <v>169.20000000000002</v>
      </c>
      <c r="D29" s="31">
        <v>1204.92</v>
      </c>
      <c r="E29" s="31">
        <v>479.88</v>
      </c>
      <c r="F29" s="31">
        <v>561.12</v>
      </c>
      <c r="G29" s="31">
        <v>216.96</v>
      </c>
      <c r="H29" s="31">
        <v>144</v>
      </c>
      <c r="I29" s="31">
        <v>40.32</v>
      </c>
      <c r="J29" s="31">
        <v>1057.68</v>
      </c>
      <c r="K29" s="31">
        <v>423.71999999999997</v>
      </c>
      <c r="L29" s="31">
        <v>20.019999999999996</v>
      </c>
      <c r="M29" s="31">
        <v>6.680000000000001</v>
      </c>
      <c r="N29" s="31">
        <v>17.259999999999998</v>
      </c>
      <c r="O29" s="31">
        <v>6.1</v>
      </c>
      <c r="P29" s="31">
        <v>10.14</v>
      </c>
      <c r="Q29" s="31">
        <v>4.47</v>
      </c>
      <c r="R29" s="32">
        <v>18.12</v>
      </c>
      <c r="S29" s="32">
        <v>8.44</v>
      </c>
      <c r="T29" s="31">
        <v>8.62</v>
      </c>
      <c r="U29" s="31">
        <v>1.72</v>
      </c>
      <c r="V29" s="15">
        <f t="shared" si="0"/>
        <v>3433.5600000000004</v>
      </c>
      <c r="W29" s="16">
        <f t="shared" si="1"/>
        <v>1357.4900000000002</v>
      </c>
      <c r="X29" s="17">
        <f t="shared" si="2"/>
        <v>3692.1691962449395</v>
      </c>
      <c r="Y29" s="28">
        <f t="shared" si="3"/>
        <v>3359.4000000000005</v>
      </c>
      <c r="Z29" s="28">
        <f t="shared" si="4"/>
        <v>1330.0800000000002</v>
      </c>
    </row>
    <row r="30" spans="1:26" ht="21.75" customHeight="1">
      <c r="A30" s="10" t="s">
        <v>26</v>
      </c>
      <c r="B30" s="31">
        <v>377.52</v>
      </c>
      <c r="C30" s="31">
        <v>159.36</v>
      </c>
      <c r="D30" s="31">
        <v>1158.12</v>
      </c>
      <c r="E30" s="31">
        <v>463.68</v>
      </c>
      <c r="F30" s="31">
        <v>566.16</v>
      </c>
      <c r="G30" s="31">
        <v>231.84</v>
      </c>
      <c r="H30" s="31">
        <v>158.16</v>
      </c>
      <c r="I30" s="31">
        <v>47.279999999999994</v>
      </c>
      <c r="J30" s="31">
        <v>1026.72</v>
      </c>
      <c r="K30" s="31">
        <v>414</v>
      </c>
      <c r="L30" s="31">
        <v>20.44</v>
      </c>
      <c r="M30" s="31">
        <v>6.62</v>
      </c>
      <c r="N30" s="31">
        <v>19.08</v>
      </c>
      <c r="O30" s="31">
        <v>6</v>
      </c>
      <c r="P30" s="31">
        <v>9</v>
      </c>
      <c r="Q30" s="31">
        <v>4.140000000000001</v>
      </c>
      <c r="R30" s="32">
        <v>24.04</v>
      </c>
      <c r="S30" s="32">
        <v>12.44</v>
      </c>
      <c r="T30" s="31">
        <v>8.28</v>
      </c>
      <c r="U30" s="31">
        <v>1.7000000000000002</v>
      </c>
      <c r="V30" s="15">
        <f t="shared" si="0"/>
        <v>3367.5199999999995</v>
      </c>
      <c r="W30" s="16">
        <f t="shared" si="1"/>
        <v>1347.06</v>
      </c>
      <c r="X30" s="17">
        <f t="shared" si="2"/>
        <v>3626.949350900836</v>
      </c>
      <c r="Y30" s="28">
        <f t="shared" si="3"/>
        <v>3286.6799999999994</v>
      </c>
      <c r="Z30" s="28">
        <f t="shared" si="4"/>
        <v>1316.1599999999999</v>
      </c>
    </row>
    <row r="31" spans="1:26" ht="19.5" customHeight="1">
      <c r="A31" s="9" t="s">
        <v>27</v>
      </c>
      <c r="B31" s="31">
        <v>314.15999999999997</v>
      </c>
      <c r="C31" s="31">
        <v>155.51999999999998</v>
      </c>
      <c r="D31" s="31">
        <v>997.5600000000001</v>
      </c>
      <c r="E31" s="31">
        <v>463.32000000000005</v>
      </c>
      <c r="F31" s="31">
        <v>491.04</v>
      </c>
      <c r="G31" s="31">
        <v>222.96000000000004</v>
      </c>
      <c r="H31" s="31">
        <v>138.72</v>
      </c>
      <c r="I31" s="31">
        <v>46.31999999999999</v>
      </c>
      <c r="J31" s="31">
        <v>904.6800000000001</v>
      </c>
      <c r="K31" s="31">
        <v>407.52</v>
      </c>
      <c r="L31" s="31">
        <v>20.12</v>
      </c>
      <c r="M31" s="31">
        <v>6.34</v>
      </c>
      <c r="N31" s="31">
        <v>19.58</v>
      </c>
      <c r="O31" s="31">
        <v>5.5200000000000005</v>
      </c>
      <c r="P31" s="31">
        <v>12.719999999999999</v>
      </c>
      <c r="Q31" s="31">
        <v>7.71</v>
      </c>
      <c r="R31" s="32">
        <v>48.36</v>
      </c>
      <c r="S31" s="32">
        <v>12.56</v>
      </c>
      <c r="T31" s="31">
        <v>9.700000000000001</v>
      </c>
      <c r="U31" s="31">
        <v>1.3</v>
      </c>
      <c r="V31" s="15">
        <f t="shared" si="0"/>
        <v>2956.6399999999994</v>
      </c>
      <c r="W31" s="16">
        <f t="shared" si="1"/>
        <v>1329.07</v>
      </c>
      <c r="X31" s="17">
        <f t="shared" si="2"/>
        <v>3241.62723867196</v>
      </c>
      <c r="Y31" s="28">
        <f t="shared" si="3"/>
        <v>2846.16</v>
      </c>
      <c r="Z31" s="28">
        <f t="shared" si="4"/>
        <v>1295.64</v>
      </c>
    </row>
    <row r="32" spans="1:25" ht="21" customHeight="1">
      <c r="A32" s="20" t="s">
        <v>30</v>
      </c>
      <c r="B32" s="18">
        <f>SUM(B8:B31)</f>
        <v>7225.200000000001</v>
      </c>
      <c r="C32" s="18">
        <f aca="true" t="shared" si="5" ref="C32:Q32">SUM(C8:C31)</f>
        <v>3528</v>
      </c>
      <c r="D32" s="18">
        <f t="shared" si="5"/>
        <v>22332.600000000006</v>
      </c>
      <c r="E32" s="18">
        <f t="shared" si="5"/>
        <v>10511.279999999999</v>
      </c>
      <c r="F32" s="18">
        <f t="shared" si="5"/>
        <v>11025.599999999999</v>
      </c>
      <c r="G32" s="18">
        <f t="shared" si="5"/>
        <v>4840.320000000001</v>
      </c>
      <c r="H32" s="18">
        <f t="shared" si="5"/>
        <v>2953.9199999999996</v>
      </c>
      <c r="I32" s="18">
        <f t="shared" si="5"/>
        <v>941.04</v>
      </c>
      <c r="J32" s="18">
        <f t="shared" si="5"/>
        <v>21507.840000000004</v>
      </c>
      <c r="K32" s="18">
        <f t="shared" si="5"/>
        <v>9574.92</v>
      </c>
      <c r="L32" s="18">
        <f t="shared" si="5"/>
        <v>500.76</v>
      </c>
      <c r="M32" s="18">
        <f t="shared" si="5"/>
        <v>184.18</v>
      </c>
      <c r="N32" s="18">
        <f t="shared" si="5"/>
        <v>349.12</v>
      </c>
      <c r="O32" s="18">
        <f t="shared" si="5"/>
        <v>110.56</v>
      </c>
      <c r="P32" s="29">
        <f t="shared" si="5"/>
        <v>424.89</v>
      </c>
      <c r="Q32" s="29">
        <f t="shared" si="5"/>
        <v>218.60999999999999</v>
      </c>
      <c r="R32" s="18">
        <f aca="true" t="shared" si="6" ref="R32:X32">SUM(R8:R31)</f>
        <v>674.64</v>
      </c>
      <c r="S32" s="18">
        <f t="shared" si="6"/>
        <v>266.48</v>
      </c>
      <c r="T32" s="29">
        <f t="shared" si="6"/>
        <v>306.88</v>
      </c>
      <c r="U32" s="29">
        <f t="shared" si="6"/>
        <v>69.00000000000001</v>
      </c>
      <c r="V32" s="18">
        <f t="shared" si="6"/>
        <v>67301.44999999998</v>
      </c>
      <c r="W32" s="18">
        <f t="shared" si="6"/>
        <v>30244.390000000007</v>
      </c>
      <c r="X32" s="18">
        <f t="shared" si="6"/>
        <v>73891.7860862723</v>
      </c>
      <c r="Y32" s="22">
        <f>MAX(Y8:Y31)</f>
        <v>3359.4000000000005</v>
      </c>
    </row>
    <row r="33" spans="1:24" ht="15.75">
      <c r="A33" s="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9"/>
      <c r="W33" s="11"/>
      <c r="X33" s="11"/>
    </row>
    <row r="34" spans="1:18" ht="15.75">
      <c r="A34" s="65" t="s">
        <v>32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</row>
    <row r="35" ht="45" customHeight="1"/>
    <row r="36" spans="1:21" ht="15.75">
      <c r="A36" s="2" t="s">
        <v>35</v>
      </c>
      <c r="B36" s="23">
        <f aca="true" t="shared" si="7" ref="B36:K36">AVERAGE(B8:B31)</f>
        <v>301.05</v>
      </c>
      <c r="C36" s="23">
        <f t="shared" si="7"/>
        <v>147</v>
      </c>
      <c r="D36" s="23">
        <f t="shared" si="7"/>
        <v>930.5250000000002</v>
      </c>
      <c r="E36" s="23">
        <f t="shared" si="7"/>
        <v>437.96999999999997</v>
      </c>
      <c r="F36" s="23">
        <f t="shared" si="7"/>
        <v>459.3999999999999</v>
      </c>
      <c r="G36" s="23">
        <f t="shared" si="7"/>
        <v>201.68000000000004</v>
      </c>
      <c r="H36" s="23">
        <f t="shared" si="7"/>
        <v>123.07999999999998</v>
      </c>
      <c r="I36" s="23">
        <f t="shared" si="7"/>
        <v>39.21</v>
      </c>
      <c r="J36" s="23">
        <f t="shared" si="7"/>
        <v>896.1600000000002</v>
      </c>
      <c r="K36" s="23">
        <f t="shared" si="7"/>
        <v>398.955</v>
      </c>
      <c r="L36" s="23">
        <f aca="true" t="shared" si="8" ref="L36:U36">AVERAGE(L8:L31)</f>
        <v>20.865</v>
      </c>
      <c r="M36" s="23">
        <f t="shared" si="8"/>
        <v>7.674166666666667</v>
      </c>
      <c r="N36" s="23">
        <f t="shared" si="8"/>
        <v>14.546666666666667</v>
      </c>
      <c r="O36" s="23">
        <f t="shared" si="8"/>
        <v>4.6066666666666665</v>
      </c>
      <c r="P36" s="23">
        <f t="shared" si="8"/>
        <v>17.70375</v>
      </c>
      <c r="Q36" s="23">
        <f t="shared" si="8"/>
        <v>9.108749999999999</v>
      </c>
      <c r="R36" s="23">
        <f t="shared" si="8"/>
        <v>28.11</v>
      </c>
      <c r="S36" s="23">
        <f t="shared" si="8"/>
        <v>11.103333333333333</v>
      </c>
      <c r="T36" s="23">
        <f t="shared" si="8"/>
        <v>12.786666666666667</v>
      </c>
      <c r="U36" s="23">
        <f t="shared" si="8"/>
        <v>2.8750000000000004</v>
      </c>
    </row>
    <row r="37" spans="1:21" ht="15.75">
      <c r="A37" s="2" t="s">
        <v>36</v>
      </c>
      <c r="B37" s="23">
        <f>MAX(B8:B31)</f>
        <v>391.68</v>
      </c>
      <c r="C37" s="24"/>
      <c r="D37" s="23">
        <f>MAX(D8:D31)</f>
        <v>1204.92</v>
      </c>
      <c r="E37" s="24"/>
      <c r="F37" s="23">
        <f>MAX(F8:F31)</f>
        <v>566.16</v>
      </c>
      <c r="G37" s="24"/>
      <c r="H37" s="23">
        <f>MAX(H8:H31)</f>
        <v>158.16</v>
      </c>
      <c r="I37" s="24"/>
      <c r="J37" s="23">
        <f>MAX(J8:J31)</f>
        <v>1075.32</v>
      </c>
      <c r="K37" s="24"/>
      <c r="L37" s="23">
        <f>MAX(L8:L31)</f>
        <v>30.880000000000003</v>
      </c>
      <c r="M37" s="24"/>
      <c r="N37" s="23">
        <f>MAX(N8:N31)</f>
        <v>22.46</v>
      </c>
      <c r="O37" s="24"/>
      <c r="P37" s="23">
        <f>MAX(P8:P31)</f>
        <v>30.089999999999996</v>
      </c>
      <c r="Q37" s="24"/>
      <c r="R37" s="23">
        <f>MAX(R8:R31)</f>
        <v>75.52</v>
      </c>
      <c r="S37" s="24"/>
      <c r="T37" s="23">
        <f>MAX(T8:T31)</f>
        <v>21</v>
      </c>
      <c r="U37" s="24"/>
    </row>
    <row r="38" spans="1:20" ht="15.75">
      <c r="A38" s="2" t="s">
        <v>37</v>
      </c>
      <c r="B38" s="25">
        <f>B36/B37</f>
        <v>0.7686121323529412</v>
      </c>
      <c r="D38" s="25">
        <f>D36/D37</f>
        <v>0.7722711881286726</v>
      </c>
      <c r="F38" s="25">
        <f>F36/F37</f>
        <v>0.8114313974848099</v>
      </c>
      <c r="H38" s="25">
        <f>H36/H37</f>
        <v>0.778199291856348</v>
      </c>
      <c r="J38" s="25">
        <f>J36/J37</f>
        <v>0.83338913067738</v>
      </c>
      <c r="L38" s="25">
        <f>L36/L37</f>
        <v>0.6756800518134713</v>
      </c>
      <c r="N38" s="25">
        <f>N36/N37</f>
        <v>0.6476699317304838</v>
      </c>
      <c r="P38" s="25">
        <f>P36/P37</f>
        <v>0.5883599202392822</v>
      </c>
      <c r="R38" s="25">
        <f>R36/R37</f>
        <v>0.372219279661017</v>
      </c>
      <c r="T38" s="25">
        <f>T36/T37</f>
        <v>0.6088888888888889</v>
      </c>
    </row>
    <row r="39" spans="1:20" ht="12.75">
      <c r="A39" s="30" t="s">
        <v>41</v>
      </c>
      <c r="B39" s="26">
        <f>(1+2*B38)/(3*B38)</f>
        <v>1.100348779272546</v>
      </c>
      <c r="D39" s="26">
        <f>(1+2*D38)/(3*D38)</f>
        <v>1.0982939738319766</v>
      </c>
      <c r="F39" s="26">
        <f>(1+2*F38)/(3*F38)</f>
        <v>1.0774633580031925</v>
      </c>
      <c r="H39" s="26">
        <f>(1+2*H38)/(3*H38)</f>
        <v>1.0950059581843785</v>
      </c>
      <c r="J39" s="26">
        <f>(1+2*J38)/(3*J38)</f>
        <v>1.0666398857346902</v>
      </c>
      <c r="L39" s="26">
        <f>(1+2*L38)/(3*L38)</f>
        <v>1.1599968048566183</v>
      </c>
      <c r="N39" s="26">
        <f>(1+2*N38)/(3*N38)</f>
        <v>1.1813321112129547</v>
      </c>
      <c r="P39" s="26">
        <f>(1+2*P38)/(3*P38)</f>
        <v>1.2332133022664689</v>
      </c>
      <c r="R39" s="26">
        <f>(1+2*R38)/(3*R38)</f>
        <v>1.5621961342345545</v>
      </c>
      <c r="T39" s="26">
        <f>(1+2*T38)/(3*T38)</f>
        <v>1.2141119221411194</v>
      </c>
    </row>
    <row r="40" spans="1:20" ht="12.75">
      <c r="A40" s="30" t="s">
        <v>42</v>
      </c>
      <c r="B40" s="27">
        <f>B36/SQRT(B36*B36+C36*C36)</f>
        <v>0.8985962548746074</v>
      </c>
      <c r="D40" s="27">
        <f>D36/SQRT(D36*D36+E36*E36)</f>
        <v>0.9047902735877944</v>
      </c>
      <c r="F40" s="27">
        <f>F36/SQRT(F36*F36+G36*G36)</f>
        <v>0.9156497560345299</v>
      </c>
      <c r="H40" s="27">
        <f>H36/SQRT(H36*H36+I36*I36)</f>
        <v>0.9528179495069115</v>
      </c>
      <c r="J40" s="27">
        <f>J36/SQRT(J36*J36+K36*K36)</f>
        <v>0.913561039763691</v>
      </c>
      <c r="L40" s="27">
        <f>L36/SQRT(L36*L36+M36*M36)</f>
        <v>0.9385317697435821</v>
      </c>
      <c r="N40" s="27">
        <f>N36/SQRT(N36*N36+O36*O36)</f>
        <v>0.9533380337447921</v>
      </c>
      <c r="P40" s="27">
        <f>P36/SQRT(P36*P36+Q36*Q36)</f>
        <v>0.8892068058005627</v>
      </c>
      <c r="R40" s="27">
        <f>R36/SQRT(R36*R36+S36*S36)</f>
        <v>0.9300729267647234</v>
      </c>
      <c r="T40" s="27">
        <f>T36/SQRT(T36*T36+U36*U36)</f>
        <v>0.9756424264942778</v>
      </c>
    </row>
  </sheetData>
  <sheetProtection/>
  <mergeCells count="21">
    <mergeCell ref="AO1:AT1"/>
    <mergeCell ref="A1:X1"/>
    <mergeCell ref="L4:M4"/>
    <mergeCell ref="A4:A5"/>
    <mergeCell ref="T4:U4"/>
    <mergeCell ref="X5:X6"/>
    <mergeCell ref="N4:O4"/>
    <mergeCell ref="P5:U5"/>
    <mergeCell ref="B4:K4"/>
    <mergeCell ref="R4:S4"/>
    <mergeCell ref="S3:W3"/>
    <mergeCell ref="W5:W6"/>
    <mergeCell ref="D5:E5"/>
    <mergeCell ref="V5:V6"/>
    <mergeCell ref="P4:Q4"/>
    <mergeCell ref="F5:G5"/>
    <mergeCell ref="A34:R34"/>
    <mergeCell ref="B5:C5"/>
    <mergeCell ref="H5:I5"/>
    <mergeCell ref="J5:K5"/>
    <mergeCell ref="L5:O5"/>
  </mergeCells>
  <printOptions/>
  <pageMargins left="0.039705882352941174" right="0" top="0.1968503937007874" bottom="0.1968503937007874" header="0.5118110236220472" footer="0.5118110236220472"/>
  <pageSetup horizontalDpi="600" verticalDpi="600" orientation="landscape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6"/>
  <sheetViews>
    <sheetView tabSelected="1" view="pageBreakPreview" zoomScaleSheetLayoutView="100" workbookViewId="0" topLeftCell="A1">
      <selection activeCell="A36" sqref="A36"/>
    </sheetView>
  </sheetViews>
  <sheetFormatPr defaultColWidth="9.00390625" defaultRowHeight="12.75"/>
  <cols>
    <col min="1" max="6" width="7.625" style="30" customWidth="1"/>
    <col min="7" max="7" width="7.375" style="30" customWidth="1"/>
    <col min="8" max="8" width="0.2421875" style="30" hidden="1" customWidth="1"/>
    <col min="9" max="9" width="8.75390625" style="30" hidden="1" customWidth="1"/>
    <col min="10" max="11" width="8.75390625" style="30" customWidth="1"/>
    <col min="12" max="12" width="10.75390625" style="30" customWidth="1"/>
    <col min="13" max="14" width="10.625" style="30" customWidth="1"/>
    <col min="15" max="15" width="9.875" style="30" customWidth="1"/>
    <col min="16" max="16" width="9.125" style="30" customWidth="1"/>
    <col min="17" max="17" width="11.625" style="30" customWidth="1"/>
    <col min="18" max="28" width="8.875" style="0" customWidth="1"/>
    <col min="29" max="16384" width="9.125" style="30" customWidth="1"/>
  </cols>
  <sheetData>
    <row r="1" spans="1:17" ht="15.75" customHeight="1">
      <c r="A1" s="94" t="s">
        <v>44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24"/>
      <c r="P1" s="24"/>
      <c r="Q1" s="24"/>
    </row>
    <row r="2" spans="1:17" ht="15.7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21"/>
      <c r="N2" s="21"/>
      <c r="O2" s="21"/>
      <c r="P2" s="21"/>
      <c r="Q2" s="21"/>
    </row>
    <row r="3" spans="1:17" ht="21.75" customHeight="1" thickBot="1">
      <c r="A3" s="95" t="s">
        <v>51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11"/>
      <c r="N3" s="2"/>
      <c r="O3" s="2"/>
      <c r="P3" s="2"/>
      <c r="Q3" s="2"/>
    </row>
    <row r="4" spans="1:17" ht="21.75" customHeight="1">
      <c r="A4" s="99" t="s">
        <v>0</v>
      </c>
      <c r="B4" s="96" t="s">
        <v>52</v>
      </c>
      <c r="C4" s="97"/>
      <c r="D4" s="97"/>
      <c r="E4" s="97"/>
      <c r="F4" s="97"/>
      <c r="G4" s="97"/>
      <c r="H4" s="97"/>
      <c r="I4" s="97"/>
      <c r="J4" s="97"/>
      <c r="K4" s="98"/>
      <c r="L4" s="59" t="s">
        <v>43</v>
      </c>
      <c r="M4" s="59"/>
      <c r="N4" s="59"/>
      <c r="O4" s="85" t="s">
        <v>45</v>
      </c>
      <c r="P4" s="85" t="s">
        <v>46</v>
      </c>
      <c r="Q4" s="93" t="s">
        <v>47</v>
      </c>
    </row>
    <row r="5" spans="1:17" ht="21" customHeight="1">
      <c r="A5" s="100"/>
      <c r="B5" s="87">
        <v>603</v>
      </c>
      <c r="C5" s="87">
        <v>604</v>
      </c>
      <c r="D5" s="87">
        <v>605</v>
      </c>
      <c r="E5" s="87">
        <v>606</v>
      </c>
      <c r="F5" s="87">
        <v>608</v>
      </c>
      <c r="G5" s="63">
        <v>609</v>
      </c>
      <c r="H5" s="56"/>
      <c r="I5" s="56"/>
      <c r="J5" s="56"/>
      <c r="K5" s="57"/>
      <c r="L5" s="60" t="s">
        <v>50</v>
      </c>
      <c r="M5" s="60" t="s">
        <v>49</v>
      </c>
      <c r="N5" s="60" t="s">
        <v>48</v>
      </c>
      <c r="O5" s="86"/>
      <c r="P5" s="86"/>
      <c r="Q5" s="58"/>
    </row>
    <row r="6" spans="1:17" ht="13.5" customHeight="1">
      <c r="A6" s="100"/>
      <c r="B6" s="88"/>
      <c r="C6" s="88"/>
      <c r="D6" s="88"/>
      <c r="E6" s="88"/>
      <c r="F6" s="88"/>
      <c r="G6" s="61" t="s">
        <v>33</v>
      </c>
      <c r="H6" s="61" t="s">
        <v>29</v>
      </c>
      <c r="I6" s="61" t="s">
        <v>28</v>
      </c>
      <c r="J6" s="61" t="s">
        <v>29</v>
      </c>
      <c r="K6" s="61" t="s">
        <v>28</v>
      </c>
      <c r="L6" s="60"/>
      <c r="M6" s="60"/>
      <c r="N6" s="60"/>
      <c r="O6" s="86"/>
      <c r="P6" s="86"/>
      <c r="Q6" s="58"/>
    </row>
    <row r="7" spans="1:17" ht="20.25" customHeight="1">
      <c r="A7" s="100"/>
      <c r="B7" s="89"/>
      <c r="C7" s="89"/>
      <c r="D7" s="89"/>
      <c r="E7" s="89"/>
      <c r="F7" s="89"/>
      <c r="G7" s="62"/>
      <c r="H7" s="62"/>
      <c r="I7" s="62"/>
      <c r="J7" s="62"/>
      <c r="K7" s="62"/>
      <c r="L7" s="60"/>
      <c r="M7" s="60"/>
      <c r="N7" s="60"/>
      <c r="O7" s="86"/>
      <c r="P7" s="86"/>
      <c r="Q7" s="58"/>
    </row>
    <row r="8" spans="1:17" ht="11.25" customHeight="1">
      <c r="A8" s="101"/>
      <c r="B8" s="82" t="s">
        <v>57</v>
      </c>
      <c r="C8" s="83"/>
      <c r="D8" s="83"/>
      <c r="E8" s="83"/>
      <c r="F8" s="84"/>
      <c r="G8" s="90" t="s">
        <v>56</v>
      </c>
      <c r="H8" s="91"/>
      <c r="I8" s="91"/>
      <c r="J8" s="91"/>
      <c r="K8" s="92"/>
      <c r="L8" s="12"/>
      <c r="M8" s="12"/>
      <c r="N8" s="12"/>
      <c r="O8" s="52"/>
      <c r="P8" s="52"/>
      <c r="Q8" s="51"/>
    </row>
    <row r="9" spans="1:32" ht="12" customHeight="1">
      <c r="A9" s="41"/>
      <c r="B9" s="12">
        <v>1</v>
      </c>
      <c r="C9" s="12">
        <v>2</v>
      </c>
      <c r="D9" s="12">
        <v>3</v>
      </c>
      <c r="E9" s="12">
        <v>4</v>
      </c>
      <c r="F9" s="12">
        <v>5</v>
      </c>
      <c r="G9" s="12">
        <v>6</v>
      </c>
      <c r="H9" s="12">
        <v>7</v>
      </c>
      <c r="I9" s="12">
        <v>8</v>
      </c>
      <c r="J9" s="12">
        <v>7</v>
      </c>
      <c r="K9" s="12">
        <v>8</v>
      </c>
      <c r="L9" s="12">
        <v>9</v>
      </c>
      <c r="M9" s="1">
        <v>10</v>
      </c>
      <c r="N9" s="1">
        <v>11</v>
      </c>
      <c r="O9" s="46">
        <v>12</v>
      </c>
      <c r="P9" s="46">
        <v>13</v>
      </c>
      <c r="Q9" s="48">
        <v>14</v>
      </c>
      <c r="AC9" s="1"/>
      <c r="AD9" s="46"/>
      <c r="AE9" s="46"/>
      <c r="AF9" s="47"/>
    </row>
    <row r="10" spans="1:17" ht="12.75">
      <c r="A10" s="35" t="s">
        <v>4</v>
      </c>
      <c r="B10" s="55">
        <v>779.52</v>
      </c>
      <c r="C10" s="55">
        <v>522.36</v>
      </c>
      <c r="D10" s="55">
        <v>263.76</v>
      </c>
      <c r="E10" s="55">
        <v>313.92</v>
      </c>
      <c r="F10" s="55">
        <v>1090.4399999999998</v>
      </c>
      <c r="G10" s="36">
        <f>Лист2!H4</f>
        <v>41.379999999999995</v>
      </c>
      <c r="H10" s="36"/>
      <c r="I10" s="36"/>
      <c r="J10" s="36">
        <v>27.36</v>
      </c>
      <c r="K10" s="36">
        <v>14.1</v>
      </c>
      <c r="L10" s="37">
        <v>0</v>
      </c>
      <c r="M10" s="38">
        <f aca="true" t="shared" si="0" ref="M10:M33">SUM(B10:F10)</f>
        <v>2970</v>
      </c>
      <c r="N10" s="37">
        <f aca="true" t="shared" si="1" ref="N10:N33">SUM(G10:I10)</f>
        <v>41.379999999999995</v>
      </c>
      <c r="O10" s="43">
        <f aca="true" t="shared" si="2" ref="O10:O33">SUM(L10:N10)</f>
        <v>3011.38</v>
      </c>
      <c r="P10" s="43">
        <v>0</v>
      </c>
      <c r="Q10" s="45">
        <f aca="true" t="shared" si="3" ref="Q10:Q33">O10</f>
        <v>3011.38</v>
      </c>
    </row>
    <row r="11" spans="1:17" ht="12.75">
      <c r="A11" s="35" t="s">
        <v>5</v>
      </c>
      <c r="B11" s="55">
        <v>718.32</v>
      </c>
      <c r="C11" s="55">
        <v>470.88</v>
      </c>
      <c r="D11" s="55">
        <v>233.28000000000003</v>
      </c>
      <c r="E11" s="55">
        <v>290.88</v>
      </c>
      <c r="F11" s="55">
        <v>1002.2399999999999</v>
      </c>
      <c r="G11" s="36">
        <f>Лист2!H5</f>
        <v>41.64</v>
      </c>
      <c r="H11" s="36"/>
      <c r="I11" s="36"/>
      <c r="J11" s="36">
        <v>27.27</v>
      </c>
      <c r="K11" s="36">
        <v>13.52</v>
      </c>
      <c r="L11" s="37">
        <v>0</v>
      </c>
      <c r="M11" s="38">
        <f t="shared" si="0"/>
        <v>2715.6</v>
      </c>
      <c r="N11" s="37">
        <f t="shared" si="1"/>
        <v>41.64</v>
      </c>
      <c r="O11" s="43">
        <f t="shared" si="2"/>
        <v>2757.24</v>
      </c>
      <c r="P11" s="43">
        <v>0</v>
      </c>
      <c r="Q11" s="45">
        <f t="shared" si="3"/>
        <v>2757.24</v>
      </c>
    </row>
    <row r="12" spans="1:17" ht="12.75">
      <c r="A12" s="35" t="s">
        <v>6</v>
      </c>
      <c r="B12" s="55">
        <v>701.2800000000001</v>
      </c>
      <c r="C12" s="55">
        <v>456.11999999999995</v>
      </c>
      <c r="D12" s="55">
        <v>227.51999999999998</v>
      </c>
      <c r="E12" s="55">
        <v>278.64</v>
      </c>
      <c r="F12" s="55">
        <v>961.5600000000001</v>
      </c>
      <c r="G12" s="36">
        <f>Лист2!H6</f>
        <v>41.36</v>
      </c>
      <c r="H12" s="36"/>
      <c r="I12" s="36"/>
      <c r="J12" s="36">
        <v>27.42</v>
      </c>
      <c r="K12" s="36">
        <v>12.38</v>
      </c>
      <c r="L12" s="37">
        <v>0</v>
      </c>
      <c r="M12" s="38">
        <f t="shared" si="0"/>
        <v>2625.12</v>
      </c>
      <c r="N12" s="37">
        <f t="shared" si="1"/>
        <v>41.36</v>
      </c>
      <c r="O12" s="43">
        <f t="shared" si="2"/>
        <v>2666.48</v>
      </c>
      <c r="P12" s="43">
        <v>0</v>
      </c>
      <c r="Q12" s="45">
        <f t="shared" si="3"/>
        <v>2666.48</v>
      </c>
    </row>
    <row r="13" spans="1:17" ht="12.75">
      <c r="A13" s="35" t="s">
        <v>7</v>
      </c>
      <c r="B13" s="55">
        <v>700.8</v>
      </c>
      <c r="C13" s="55">
        <v>471.23999999999995</v>
      </c>
      <c r="D13" s="55">
        <v>225.35999999999999</v>
      </c>
      <c r="E13" s="55">
        <v>269.76</v>
      </c>
      <c r="F13" s="55">
        <v>941.0400000000001</v>
      </c>
      <c r="G13" s="36">
        <f>Лист2!H7</f>
        <v>40.800000000000004</v>
      </c>
      <c r="H13" s="36"/>
      <c r="I13" s="36"/>
      <c r="J13" s="36">
        <v>26.37</v>
      </c>
      <c r="K13" s="36">
        <v>15.4</v>
      </c>
      <c r="L13" s="37">
        <v>0</v>
      </c>
      <c r="M13" s="38">
        <f t="shared" si="0"/>
        <v>2608.2</v>
      </c>
      <c r="N13" s="37">
        <f t="shared" si="1"/>
        <v>40.800000000000004</v>
      </c>
      <c r="O13" s="43">
        <f t="shared" si="2"/>
        <v>2649</v>
      </c>
      <c r="P13" s="43">
        <v>0</v>
      </c>
      <c r="Q13" s="45">
        <f t="shared" si="3"/>
        <v>2649</v>
      </c>
    </row>
    <row r="14" spans="1:17" ht="12.75">
      <c r="A14" s="35" t="s">
        <v>8</v>
      </c>
      <c r="B14" s="55">
        <v>729.8400000000001</v>
      </c>
      <c r="C14" s="55">
        <v>523.8</v>
      </c>
      <c r="D14" s="55">
        <v>255.6</v>
      </c>
      <c r="E14" s="55">
        <v>278.40000000000003</v>
      </c>
      <c r="F14" s="55">
        <v>975.6</v>
      </c>
      <c r="G14" s="36">
        <f>Лист2!H8</f>
        <v>42.699999999999996</v>
      </c>
      <c r="H14" s="36"/>
      <c r="I14" s="36"/>
      <c r="J14" s="36">
        <v>26.43</v>
      </c>
      <c r="K14" s="36">
        <v>16.82</v>
      </c>
      <c r="L14" s="37">
        <v>0</v>
      </c>
      <c r="M14" s="38">
        <f t="shared" si="0"/>
        <v>2763.2400000000002</v>
      </c>
      <c r="N14" s="37">
        <f t="shared" si="1"/>
        <v>42.699999999999996</v>
      </c>
      <c r="O14" s="43">
        <f t="shared" si="2"/>
        <v>2805.94</v>
      </c>
      <c r="P14" s="43">
        <v>0</v>
      </c>
      <c r="Q14" s="45">
        <f t="shared" si="3"/>
        <v>2805.94</v>
      </c>
    </row>
    <row r="15" spans="1:17" ht="12.75">
      <c r="A15" s="35" t="s">
        <v>9</v>
      </c>
      <c r="B15" s="55">
        <v>924.24</v>
      </c>
      <c r="C15" s="55">
        <v>636.84</v>
      </c>
      <c r="D15" s="55">
        <v>330.71999999999997</v>
      </c>
      <c r="E15" s="55">
        <v>311.52</v>
      </c>
      <c r="F15" s="55">
        <v>1196.2800000000002</v>
      </c>
      <c r="G15" s="36">
        <f>Лист2!H9</f>
        <v>43.52</v>
      </c>
      <c r="H15" s="36"/>
      <c r="I15" s="36"/>
      <c r="J15" s="36">
        <v>26.01</v>
      </c>
      <c r="K15" s="36">
        <v>16</v>
      </c>
      <c r="L15" s="37">
        <v>0</v>
      </c>
      <c r="M15" s="38">
        <f t="shared" si="0"/>
        <v>3399.6</v>
      </c>
      <c r="N15" s="37">
        <f t="shared" si="1"/>
        <v>43.52</v>
      </c>
      <c r="O15" s="43">
        <f t="shared" si="2"/>
        <v>3443.12</v>
      </c>
      <c r="P15" s="43">
        <v>0</v>
      </c>
      <c r="Q15" s="45">
        <f t="shared" si="3"/>
        <v>3443.12</v>
      </c>
    </row>
    <row r="16" spans="1:17" ht="12.75">
      <c r="A16" s="35" t="s">
        <v>10</v>
      </c>
      <c r="B16" s="55">
        <v>1135.92</v>
      </c>
      <c r="C16" s="55">
        <v>732.96</v>
      </c>
      <c r="D16" s="55">
        <v>422.16</v>
      </c>
      <c r="E16" s="55">
        <v>377.76</v>
      </c>
      <c r="F16" s="55">
        <v>1514.52</v>
      </c>
      <c r="G16" s="36">
        <f>Лист2!H10</f>
        <v>47.72</v>
      </c>
      <c r="H16" s="36"/>
      <c r="I16" s="36"/>
      <c r="J16" s="36">
        <v>28.2</v>
      </c>
      <c r="K16" s="36">
        <v>14.52</v>
      </c>
      <c r="L16" s="37">
        <v>0</v>
      </c>
      <c r="M16" s="38">
        <f t="shared" si="0"/>
        <v>4183.32</v>
      </c>
      <c r="N16" s="37">
        <f t="shared" si="1"/>
        <v>47.72</v>
      </c>
      <c r="O16" s="43">
        <f t="shared" si="2"/>
        <v>4231.04</v>
      </c>
      <c r="P16" s="43">
        <v>0</v>
      </c>
      <c r="Q16" s="45">
        <f t="shared" si="3"/>
        <v>4231.04</v>
      </c>
    </row>
    <row r="17" spans="1:17" ht="12.75">
      <c r="A17" s="35" t="s">
        <v>11</v>
      </c>
      <c r="B17" s="55">
        <v>1219.9199999999998</v>
      </c>
      <c r="C17" s="55">
        <v>751.3199999999999</v>
      </c>
      <c r="D17" s="55">
        <v>487.68</v>
      </c>
      <c r="E17" s="55">
        <v>425.04</v>
      </c>
      <c r="F17" s="55">
        <v>1603.0800000000002</v>
      </c>
      <c r="G17" s="36">
        <f>Лист2!H11</f>
        <v>66.68</v>
      </c>
      <c r="H17" s="36"/>
      <c r="I17" s="36"/>
      <c r="J17" s="36">
        <v>35.52</v>
      </c>
      <c r="K17" s="36">
        <v>15.1</v>
      </c>
      <c r="L17" s="37">
        <v>0</v>
      </c>
      <c r="M17" s="38">
        <f t="shared" si="0"/>
        <v>4487.04</v>
      </c>
      <c r="N17" s="37">
        <f t="shared" si="1"/>
        <v>66.68</v>
      </c>
      <c r="O17" s="43">
        <f t="shared" si="2"/>
        <v>4553.72</v>
      </c>
      <c r="P17" s="43">
        <v>0</v>
      </c>
      <c r="Q17" s="45">
        <f t="shared" si="3"/>
        <v>4553.72</v>
      </c>
    </row>
    <row r="18" spans="1:17" ht="12.75">
      <c r="A18" s="35" t="s">
        <v>12</v>
      </c>
      <c r="B18" s="55">
        <v>1295.2800000000002</v>
      </c>
      <c r="C18" s="55">
        <v>845.64</v>
      </c>
      <c r="D18" s="55">
        <v>537.36</v>
      </c>
      <c r="E18" s="55">
        <v>434.64</v>
      </c>
      <c r="F18" s="55">
        <v>1685.8799999999999</v>
      </c>
      <c r="G18" s="36">
        <f>Лист2!H12</f>
        <v>72.96000000000001</v>
      </c>
      <c r="H18" s="36"/>
      <c r="I18" s="36"/>
      <c r="J18" s="36">
        <v>52.17</v>
      </c>
      <c r="K18" s="36">
        <v>20.06</v>
      </c>
      <c r="L18" s="37">
        <v>0</v>
      </c>
      <c r="M18" s="38">
        <f t="shared" si="0"/>
        <v>4798.8</v>
      </c>
      <c r="N18" s="37">
        <f t="shared" si="1"/>
        <v>72.96000000000001</v>
      </c>
      <c r="O18" s="43">
        <f t="shared" si="2"/>
        <v>4871.76</v>
      </c>
      <c r="P18" s="43">
        <v>0</v>
      </c>
      <c r="Q18" s="45">
        <f t="shared" si="3"/>
        <v>4871.76</v>
      </c>
    </row>
    <row r="19" spans="1:17" ht="12.75">
      <c r="A19" s="35" t="s">
        <v>13</v>
      </c>
      <c r="B19" s="55">
        <v>1253.52</v>
      </c>
      <c r="C19" s="55">
        <v>828.72</v>
      </c>
      <c r="D19" s="55">
        <v>526.3199999999999</v>
      </c>
      <c r="E19" s="55">
        <v>438.72</v>
      </c>
      <c r="F19" s="55">
        <v>1686.24</v>
      </c>
      <c r="G19" s="36">
        <f>Лист2!H13</f>
        <v>63.7</v>
      </c>
      <c r="H19" s="36"/>
      <c r="I19" s="36"/>
      <c r="J19" s="36">
        <v>55.29</v>
      </c>
      <c r="K19" s="36">
        <v>34.06</v>
      </c>
      <c r="L19" s="37">
        <v>0</v>
      </c>
      <c r="M19" s="38">
        <f t="shared" si="0"/>
        <v>4733.5199999999995</v>
      </c>
      <c r="N19" s="37">
        <f t="shared" si="1"/>
        <v>63.7</v>
      </c>
      <c r="O19" s="43">
        <f t="shared" si="2"/>
        <v>4797.219999999999</v>
      </c>
      <c r="P19" s="43">
        <v>0</v>
      </c>
      <c r="Q19" s="45">
        <f t="shared" si="3"/>
        <v>4797.219999999999</v>
      </c>
    </row>
    <row r="20" spans="1:17" ht="12.75">
      <c r="A20" s="35" t="s">
        <v>14</v>
      </c>
      <c r="B20" s="55">
        <v>1266.72</v>
      </c>
      <c r="C20" s="55">
        <v>808.5600000000001</v>
      </c>
      <c r="D20" s="55">
        <v>491.04</v>
      </c>
      <c r="E20" s="55">
        <v>422.4</v>
      </c>
      <c r="F20" s="55">
        <v>1611.36</v>
      </c>
      <c r="G20" s="36">
        <f>Лист2!H14</f>
        <v>63.68000000000001</v>
      </c>
      <c r="H20" s="36"/>
      <c r="I20" s="36"/>
      <c r="J20" s="36">
        <v>47.67</v>
      </c>
      <c r="K20" s="36">
        <v>32.26</v>
      </c>
      <c r="L20" s="37">
        <v>0</v>
      </c>
      <c r="M20" s="38">
        <f t="shared" si="0"/>
        <v>4600.08</v>
      </c>
      <c r="N20" s="37">
        <f t="shared" si="1"/>
        <v>63.68000000000001</v>
      </c>
      <c r="O20" s="43">
        <f t="shared" si="2"/>
        <v>4663.76</v>
      </c>
      <c r="P20" s="43">
        <v>0</v>
      </c>
      <c r="Q20" s="45">
        <f t="shared" si="3"/>
        <v>4663.76</v>
      </c>
    </row>
    <row r="21" spans="1:17" ht="12.75">
      <c r="A21" s="35" t="s">
        <v>15</v>
      </c>
      <c r="B21" s="55">
        <v>1231.44</v>
      </c>
      <c r="C21" s="55">
        <v>783.72</v>
      </c>
      <c r="D21" s="55">
        <v>464.16</v>
      </c>
      <c r="E21" s="55">
        <v>408.47999999999996</v>
      </c>
      <c r="F21" s="55">
        <v>1566</v>
      </c>
      <c r="G21" s="36">
        <f>Лист2!H15</f>
        <v>57.71999999999999</v>
      </c>
      <c r="H21" s="36"/>
      <c r="I21" s="36"/>
      <c r="J21" s="36">
        <v>46.11</v>
      </c>
      <c r="K21" s="36">
        <v>37.18</v>
      </c>
      <c r="L21" s="37">
        <v>0</v>
      </c>
      <c r="M21" s="38">
        <f t="shared" si="0"/>
        <v>4453.8</v>
      </c>
      <c r="N21" s="37">
        <f t="shared" si="1"/>
        <v>57.71999999999999</v>
      </c>
      <c r="O21" s="43">
        <f t="shared" si="2"/>
        <v>4511.52</v>
      </c>
      <c r="P21" s="43">
        <v>0</v>
      </c>
      <c r="Q21" s="45">
        <f t="shared" si="3"/>
        <v>4511.52</v>
      </c>
    </row>
    <row r="22" spans="1:17" ht="12.75">
      <c r="A22" s="35" t="s">
        <v>16</v>
      </c>
      <c r="B22" s="55">
        <v>1249.9199999999998</v>
      </c>
      <c r="C22" s="55">
        <v>732.96</v>
      </c>
      <c r="D22" s="55">
        <v>453.12</v>
      </c>
      <c r="E22" s="55">
        <v>390.48</v>
      </c>
      <c r="F22" s="55">
        <v>1548</v>
      </c>
      <c r="G22" s="36">
        <f>Лист2!H16</f>
        <v>63.519999999999996</v>
      </c>
      <c r="H22" s="36"/>
      <c r="I22" s="36"/>
      <c r="J22" s="36">
        <v>41.79</v>
      </c>
      <c r="K22" s="36">
        <v>45.54</v>
      </c>
      <c r="L22" s="37">
        <v>0</v>
      </c>
      <c r="M22" s="38">
        <f t="shared" si="0"/>
        <v>4374.48</v>
      </c>
      <c r="N22" s="37">
        <f t="shared" si="1"/>
        <v>63.519999999999996</v>
      </c>
      <c r="O22" s="43">
        <f t="shared" si="2"/>
        <v>4438</v>
      </c>
      <c r="P22" s="43">
        <v>0</v>
      </c>
      <c r="Q22" s="45">
        <f t="shared" si="3"/>
        <v>4438</v>
      </c>
    </row>
    <row r="23" spans="1:17" ht="12.75">
      <c r="A23" s="35" t="s">
        <v>17</v>
      </c>
      <c r="B23" s="55">
        <v>1200.72</v>
      </c>
      <c r="C23" s="55">
        <v>710.64</v>
      </c>
      <c r="D23" s="55">
        <v>427.44</v>
      </c>
      <c r="E23" s="55">
        <v>385.19999999999993</v>
      </c>
      <c r="F23" s="55">
        <v>1529.28</v>
      </c>
      <c r="G23" s="36">
        <f>Лист2!H17</f>
        <v>61.739999999999995</v>
      </c>
      <c r="H23" s="36"/>
      <c r="I23" s="36"/>
      <c r="J23" s="36">
        <v>42.27</v>
      </c>
      <c r="K23" s="36">
        <v>45.52</v>
      </c>
      <c r="L23" s="37">
        <v>0</v>
      </c>
      <c r="M23" s="38">
        <f t="shared" si="0"/>
        <v>4253.28</v>
      </c>
      <c r="N23" s="37">
        <f t="shared" si="1"/>
        <v>61.739999999999995</v>
      </c>
      <c r="O23" s="43">
        <f t="shared" si="2"/>
        <v>4315.0199999999995</v>
      </c>
      <c r="P23" s="43">
        <v>0</v>
      </c>
      <c r="Q23" s="45">
        <f t="shared" si="3"/>
        <v>4315.0199999999995</v>
      </c>
    </row>
    <row r="24" spans="1:17" ht="12.75">
      <c r="A24" s="35" t="s">
        <v>18</v>
      </c>
      <c r="B24" s="55">
        <v>1205.9999999999998</v>
      </c>
      <c r="C24" s="55">
        <v>733.3199999999999</v>
      </c>
      <c r="D24" s="55">
        <v>403.92</v>
      </c>
      <c r="E24" s="55">
        <v>390</v>
      </c>
      <c r="F24" s="55">
        <v>1541.1599999999999</v>
      </c>
      <c r="G24" s="36">
        <f>Лист2!H18</f>
        <v>64.53999999999999</v>
      </c>
      <c r="H24" s="36"/>
      <c r="I24" s="36"/>
      <c r="J24" s="36">
        <v>45.09</v>
      </c>
      <c r="K24" s="36">
        <v>42.92</v>
      </c>
      <c r="L24" s="37">
        <v>0</v>
      </c>
      <c r="M24" s="38">
        <f t="shared" si="0"/>
        <v>4274.4</v>
      </c>
      <c r="N24" s="37">
        <f t="shared" si="1"/>
        <v>64.53999999999999</v>
      </c>
      <c r="O24" s="43">
        <f t="shared" si="2"/>
        <v>4338.94</v>
      </c>
      <c r="P24" s="43">
        <v>0</v>
      </c>
      <c r="Q24" s="45">
        <f t="shared" si="3"/>
        <v>4338.94</v>
      </c>
    </row>
    <row r="25" spans="1:17" ht="12.75">
      <c r="A25" s="35" t="s">
        <v>19</v>
      </c>
      <c r="B25" s="55">
        <v>1253.28</v>
      </c>
      <c r="C25" s="55">
        <v>798.8399999999999</v>
      </c>
      <c r="D25" s="55">
        <v>408.24</v>
      </c>
      <c r="E25" s="55">
        <v>388.32</v>
      </c>
      <c r="F25" s="55">
        <v>1588.3200000000002</v>
      </c>
      <c r="G25" s="36">
        <f>Лист2!H19</f>
        <v>64.48</v>
      </c>
      <c r="H25" s="36"/>
      <c r="I25" s="36"/>
      <c r="J25" s="36">
        <v>45.6</v>
      </c>
      <c r="K25" s="36">
        <v>37.06</v>
      </c>
      <c r="L25" s="37">
        <v>0</v>
      </c>
      <c r="M25" s="38">
        <f t="shared" si="0"/>
        <v>4437</v>
      </c>
      <c r="N25" s="37">
        <f t="shared" si="1"/>
        <v>64.48</v>
      </c>
      <c r="O25" s="43">
        <f t="shared" si="2"/>
        <v>4501.48</v>
      </c>
      <c r="P25" s="43">
        <v>0</v>
      </c>
      <c r="Q25" s="45">
        <f t="shared" si="3"/>
        <v>4501.48</v>
      </c>
    </row>
    <row r="26" spans="1:17" ht="12.75">
      <c r="A26" s="35" t="s">
        <v>20</v>
      </c>
      <c r="B26" s="55">
        <v>1383.3600000000001</v>
      </c>
      <c r="C26" s="55">
        <v>923.4</v>
      </c>
      <c r="D26" s="55">
        <v>442.08</v>
      </c>
      <c r="E26" s="55">
        <v>444.72</v>
      </c>
      <c r="F26" s="55">
        <v>1808.6399999999999</v>
      </c>
      <c r="G26" s="36">
        <f>Лист2!H20</f>
        <v>51.82</v>
      </c>
      <c r="H26" s="36"/>
      <c r="I26" s="36"/>
      <c r="J26" s="36">
        <v>45.33</v>
      </c>
      <c r="K26" s="36">
        <v>47.3</v>
      </c>
      <c r="L26" s="37">
        <v>0</v>
      </c>
      <c r="M26" s="38">
        <f t="shared" si="0"/>
        <v>5002.200000000001</v>
      </c>
      <c r="N26" s="37">
        <f t="shared" si="1"/>
        <v>51.82</v>
      </c>
      <c r="O26" s="43">
        <f t="shared" si="2"/>
        <v>5054.02</v>
      </c>
      <c r="P26" s="43">
        <v>0</v>
      </c>
      <c r="Q26" s="45">
        <f t="shared" si="3"/>
        <v>5054.02</v>
      </c>
    </row>
    <row r="27" spans="1:17" ht="12.75">
      <c r="A27" s="35" t="s">
        <v>21</v>
      </c>
      <c r="B27" s="55">
        <v>1462.08</v>
      </c>
      <c r="C27" s="55">
        <v>1004.4000000000001</v>
      </c>
      <c r="D27" s="55">
        <v>510</v>
      </c>
      <c r="E27" s="55">
        <v>488.88</v>
      </c>
      <c r="F27" s="55">
        <v>2032.2</v>
      </c>
      <c r="G27" s="36">
        <f>Лист2!H21</f>
        <v>46.9</v>
      </c>
      <c r="H27" s="36"/>
      <c r="I27" s="36"/>
      <c r="J27" s="36">
        <v>38.04</v>
      </c>
      <c r="K27" s="36">
        <v>42.18</v>
      </c>
      <c r="L27" s="37">
        <v>0</v>
      </c>
      <c r="M27" s="38">
        <f t="shared" si="0"/>
        <v>5497.56</v>
      </c>
      <c r="N27" s="37">
        <f t="shared" si="1"/>
        <v>46.9</v>
      </c>
      <c r="O27" s="43">
        <f t="shared" si="2"/>
        <v>5544.46</v>
      </c>
      <c r="P27" s="43">
        <v>0</v>
      </c>
      <c r="Q27" s="45">
        <f t="shared" si="3"/>
        <v>5544.46</v>
      </c>
    </row>
    <row r="28" spans="1:17" ht="12.75">
      <c r="A28" s="35" t="s">
        <v>22</v>
      </c>
      <c r="B28" s="55">
        <v>1465.68</v>
      </c>
      <c r="C28" s="55">
        <v>1011.6000000000001</v>
      </c>
      <c r="D28" s="55">
        <v>498.96</v>
      </c>
      <c r="E28" s="55">
        <v>512.16</v>
      </c>
      <c r="F28" s="55">
        <v>2094.8399999999997</v>
      </c>
      <c r="G28" s="36">
        <f>Лист2!H22</f>
        <v>42.34</v>
      </c>
      <c r="H28" s="36"/>
      <c r="I28" s="36"/>
      <c r="J28" s="36">
        <v>36.9</v>
      </c>
      <c r="K28" s="36">
        <v>39.14</v>
      </c>
      <c r="L28" s="37">
        <v>0</v>
      </c>
      <c r="M28" s="38">
        <f t="shared" si="0"/>
        <v>5583.24</v>
      </c>
      <c r="N28" s="37">
        <f t="shared" si="1"/>
        <v>42.34</v>
      </c>
      <c r="O28" s="43">
        <f t="shared" si="2"/>
        <v>5625.58</v>
      </c>
      <c r="P28" s="43">
        <v>0</v>
      </c>
      <c r="Q28" s="45">
        <f t="shared" si="3"/>
        <v>5625.58</v>
      </c>
    </row>
    <row r="29" spans="1:17" ht="12.75">
      <c r="A29" s="35" t="s">
        <v>23</v>
      </c>
      <c r="B29" s="55">
        <v>1427.28</v>
      </c>
      <c r="C29" s="55">
        <v>1000.0799999999999</v>
      </c>
      <c r="D29" s="55">
        <v>490.56</v>
      </c>
      <c r="E29" s="55">
        <v>519.84</v>
      </c>
      <c r="F29" s="55">
        <v>2090.52</v>
      </c>
      <c r="G29" s="36">
        <f>Лист2!H23</f>
        <v>41.6</v>
      </c>
      <c r="H29" s="36"/>
      <c r="I29" s="36"/>
      <c r="J29" s="36">
        <v>37.8</v>
      </c>
      <c r="K29" s="36">
        <v>37.76</v>
      </c>
      <c r="L29" s="37">
        <v>0</v>
      </c>
      <c r="M29" s="38">
        <f t="shared" si="0"/>
        <v>5528.28</v>
      </c>
      <c r="N29" s="37">
        <f t="shared" si="1"/>
        <v>41.6</v>
      </c>
      <c r="O29" s="43">
        <f t="shared" si="2"/>
        <v>5569.88</v>
      </c>
      <c r="P29" s="43">
        <v>0</v>
      </c>
      <c r="Q29" s="45">
        <f t="shared" si="3"/>
        <v>5569.88</v>
      </c>
    </row>
    <row r="30" spans="1:17" ht="12.75">
      <c r="A30" s="35" t="s">
        <v>24</v>
      </c>
      <c r="B30" s="55">
        <v>1372.0800000000002</v>
      </c>
      <c r="C30" s="55">
        <v>957.2400000000001</v>
      </c>
      <c r="D30" s="55">
        <v>470.64</v>
      </c>
      <c r="E30" s="55">
        <v>518.88</v>
      </c>
      <c r="F30" s="55">
        <v>2060.64</v>
      </c>
      <c r="G30" s="36">
        <f>Лист2!H24</f>
        <v>41.98</v>
      </c>
      <c r="H30" s="36"/>
      <c r="I30" s="36"/>
      <c r="J30" s="36">
        <v>35.34</v>
      </c>
      <c r="K30" s="36">
        <v>33.48</v>
      </c>
      <c r="L30" s="37">
        <v>0</v>
      </c>
      <c r="M30" s="38">
        <f t="shared" si="0"/>
        <v>5379.48</v>
      </c>
      <c r="N30" s="37">
        <f t="shared" si="1"/>
        <v>41.98</v>
      </c>
      <c r="O30" s="43">
        <f t="shared" si="2"/>
        <v>5421.459999999999</v>
      </c>
      <c r="P30" s="43">
        <v>0</v>
      </c>
      <c r="Q30" s="45">
        <f t="shared" si="3"/>
        <v>5421.459999999999</v>
      </c>
    </row>
    <row r="31" spans="1:17" ht="12.75">
      <c r="A31" s="39" t="s">
        <v>25</v>
      </c>
      <c r="B31" s="55">
        <v>1221.84</v>
      </c>
      <c r="C31" s="55">
        <v>834.84</v>
      </c>
      <c r="D31" s="55">
        <v>429.84</v>
      </c>
      <c r="E31" s="55">
        <v>470.16</v>
      </c>
      <c r="F31" s="55">
        <v>1868.4</v>
      </c>
      <c r="G31" s="36">
        <f>Лист2!H25</f>
        <v>40.78</v>
      </c>
      <c r="H31" s="36"/>
      <c r="I31" s="36"/>
      <c r="J31" s="36">
        <v>31.38</v>
      </c>
      <c r="K31" s="36">
        <v>30.02</v>
      </c>
      <c r="L31" s="37">
        <v>0</v>
      </c>
      <c r="M31" s="38">
        <f t="shared" si="0"/>
        <v>4825.08</v>
      </c>
      <c r="N31" s="37">
        <f t="shared" si="1"/>
        <v>40.78</v>
      </c>
      <c r="O31" s="43">
        <f t="shared" si="2"/>
        <v>4865.86</v>
      </c>
      <c r="P31" s="43">
        <v>0</v>
      </c>
      <c r="Q31" s="45">
        <f t="shared" si="3"/>
        <v>4865.86</v>
      </c>
    </row>
    <row r="32" spans="1:17" ht="12.75">
      <c r="A32" s="39" t="s">
        <v>26</v>
      </c>
      <c r="B32" s="55">
        <v>1051.92</v>
      </c>
      <c r="C32" s="55">
        <v>703.08</v>
      </c>
      <c r="D32" s="55">
        <v>351.11999999999995</v>
      </c>
      <c r="E32" s="55">
        <v>413.52000000000004</v>
      </c>
      <c r="F32" s="55">
        <v>1556.28</v>
      </c>
      <c r="G32" s="36">
        <f>Лист2!H26</f>
        <v>34.74</v>
      </c>
      <c r="H32" s="36"/>
      <c r="I32" s="36"/>
      <c r="J32" s="36">
        <v>33.09</v>
      </c>
      <c r="K32" s="36">
        <v>27.94</v>
      </c>
      <c r="L32" s="37">
        <v>0</v>
      </c>
      <c r="M32" s="38">
        <f t="shared" si="0"/>
        <v>4075.92</v>
      </c>
      <c r="N32" s="37">
        <f t="shared" si="1"/>
        <v>34.74</v>
      </c>
      <c r="O32" s="43">
        <f t="shared" si="2"/>
        <v>4110.66</v>
      </c>
      <c r="P32" s="43">
        <v>0</v>
      </c>
      <c r="Q32" s="45">
        <f t="shared" si="3"/>
        <v>4110.66</v>
      </c>
    </row>
    <row r="33" spans="1:17" ht="12.75">
      <c r="A33" s="35" t="s">
        <v>27</v>
      </c>
      <c r="B33" s="55">
        <v>895.4399999999999</v>
      </c>
      <c r="C33" s="55">
        <v>590.4</v>
      </c>
      <c r="D33" s="55">
        <v>288</v>
      </c>
      <c r="E33" s="55">
        <v>351.36</v>
      </c>
      <c r="F33" s="55">
        <v>1298.16</v>
      </c>
      <c r="G33" s="36">
        <f>Лист2!H27</f>
        <v>33.379999999999995</v>
      </c>
      <c r="H33" s="36"/>
      <c r="I33" s="36"/>
      <c r="J33" s="36">
        <v>30.3</v>
      </c>
      <c r="K33" s="36">
        <v>20.96</v>
      </c>
      <c r="L33" s="37">
        <v>0</v>
      </c>
      <c r="M33" s="38">
        <f t="shared" si="0"/>
        <v>3423.3599999999997</v>
      </c>
      <c r="N33" s="37">
        <f t="shared" si="1"/>
        <v>33.379999999999995</v>
      </c>
      <c r="O33" s="43">
        <f t="shared" si="2"/>
        <v>3456.74</v>
      </c>
      <c r="P33" s="43">
        <v>0</v>
      </c>
      <c r="Q33" s="45">
        <f t="shared" si="3"/>
        <v>3456.74</v>
      </c>
    </row>
    <row r="34" spans="1:17" ht="13.5" thickBot="1">
      <c r="A34" s="40" t="s">
        <v>30</v>
      </c>
      <c r="B34" s="33">
        <f aca="true" t="shared" si="4" ref="B34:K34">SUM(B10:B33)</f>
        <v>27146.400000000005</v>
      </c>
      <c r="C34" s="33">
        <f t="shared" si="4"/>
        <v>17832.960000000003</v>
      </c>
      <c r="D34" s="33">
        <f t="shared" si="4"/>
        <v>9638.880000000001</v>
      </c>
      <c r="E34" s="33">
        <f t="shared" si="4"/>
        <v>9523.68</v>
      </c>
      <c r="F34" s="33">
        <f t="shared" si="4"/>
        <v>36850.68</v>
      </c>
      <c r="G34" s="34">
        <f t="shared" si="4"/>
        <v>1211.6799999999998</v>
      </c>
      <c r="H34" s="34">
        <f t="shared" si="4"/>
        <v>0</v>
      </c>
      <c r="I34" s="34">
        <f t="shared" si="4"/>
        <v>0</v>
      </c>
      <c r="J34" s="34">
        <f t="shared" si="4"/>
        <v>888.75</v>
      </c>
      <c r="K34" s="34">
        <f t="shared" si="4"/>
        <v>691.2200000000001</v>
      </c>
      <c r="L34" s="33">
        <v>0</v>
      </c>
      <c r="M34" s="33">
        <f>SUM(M10:M33)</f>
        <v>100992.6</v>
      </c>
      <c r="N34" s="33">
        <f>SUM(N10:N33)</f>
        <v>1211.6799999999998</v>
      </c>
      <c r="O34" s="33">
        <f>SUM(O10:O33)</f>
        <v>102204.28000000003</v>
      </c>
      <c r="P34" s="44">
        <f>SUM(P10:P33)</f>
        <v>0</v>
      </c>
      <c r="Q34" s="49">
        <f>SUM(Q10:Q33)</f>
        <v>102204.28000000003</v>
      </c>
    </row>
    <row r="35" spans="1:17" ht="15.75">
      <c r="A35" s="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8" ht="24.75" customHeight="1">
      <c r="A36" s="30" t="s">
        <v>58</v>
      </c>
      <c r="P36" s="50"/>
      <c r="Q36" s="50"/>
      <c r="R36" s="50"/>
    </row>
  </sheetData>
  <sheetProtection/>
  <mergeCells count="24">
    <mergeCell ref="A1:N1"/>
    <mergeCell ref="A3:L3"/>
    <mergeCell ref="B5:B7"/>
    <mergeCell ref="I6:I7"/>
    <mergeCell ref="M5:M7"/>
    <mergeCell ref="J6:J7"/>
    <mergeCell ref="K6:K7"/>
    <mergeCell ref="B4:K4"/>
    <mergeCell ref="H6:H7"/>
    <mergeCell ref="A4:A8"/>
    <mergeCell ref="Q4:Q7"/>
    <mergeCell ref="C5:C7"/>
    <mergeCell ref="D5:D7"/>
    <mergeCell ref="L4:N4"/>
    <mergeCell ref="P4:P7"/>
    <mergeCell ref="N5:N7"/>
    <mergeCell ref="E5:E7"/>
    <mergeCell ref="G6:G7"/>
    <mergeCell ref="G5:K5"/>
    <mergeCell ref="L5:L7"/>
    <mergeCell ref="B8:F8"/>
    <mergeCell ref="O4:O7"/>
    <mergeCell ref="F5:F7"/>
    <mergeCell ref="G8:K8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1"/>
  <sheetViews>
    <sheetView zoomScale="130" zoomScaleNormal="130" zoomScalePageLayoutView="0" workbookViewId="0" topLeftCell="A1">
      <selection activeCell="H27" sqref="H27"/>
    </sheetView>
  </sheetViews>
  <sheetFormatPr defaultColWidth="9.00390625" defaultRowHeight="12.75"/>
  <cols>
    <col min="1" max="1" width="15.625" style="0" customWidth="1"/>
  </cols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spans="1:8" ht="12.75">
      <c r="A4" s="53">
        <v>41262</v>
      </c>
      <c r="B4" s="54">
        <v>0</v>
      </c>
      <c r="C4">
        <v>0.8392</v>
      </c>
      <c r="D4">
        <v>0</v>
      </c>
      <c r="E4">
        <v>0.0392</v>
      </c>
      <c r="F4">
        <v>0</v>
      </c>
      <c r="H4">
        <f>(C4+C5)*50/2</f>
        <v>41.379999999999995</v>
      </c>
    </row>
    <row r="5" spans="2:8" ht="12.75">
      <c r="B5" s="54">
        <v>0.020833333333333332</v>
      </c>
      <c r="C5">
        <v>0.816</v>
      </c>
      <c r="D5">
        <v>0</v>
      </c>
      <c r="E5">
        <v>0.0296</v>
      </c>
      <c r="F5">
        <v>0</v>
      </c>
      <c r="H5">
        <f>(C6+C7)*50/2</f>
        <v>41.64</v>
      </c>
    </row>
    <row r="6" spans="1:8" ht="12.75">
      <c r="A6" s="53">
        <v>41262</v>
      </c>
      <c r="B6" s="54">
        <v>0.041666666666666664</v>
      </c>
      <c r="C6">
        <v>0.8408</v>
      </c>
      <c r="D6">
        <v>0</v>
      </c>
      <c r="E6">
        <v>0.0272</v>
      </c>
      <c r="F6">
        <v>0</v>
      </c>
      <c r="H6">
        <f>(C8+C9)*50/2</f>
        <v>41.36</v>
      </c>
    </row>
    <row r="7" spans="2:8" ht="12.75">
      <c r="B7" s="54">
        <v>0.0625</v>
      </c>
      <c r="C7">
        <v>0.8248</v>
      </c>
      <c r="D7">
        <v>0</v>
      </c>
      <c r="E7">
        <v>0.0208</v>
      </c>
      <c r="F7">
        <v>0</v>
      </c>
      <c r="H7">
        <f>(C10+C11)*50/2</f>
        <v>40.800000000000004</v>
      </c>
    </row>
    <row r="8" spans="1:8" ht="12.75">
      <c r="A8" s="53">
        <v>41262</v>
      </c>
      <c r="B8" s="54">
        <v>0.08333333333333333</v>
      </c>
      <c r="C8">
        <v>0.8168</v>
      </c>
      <c r="D8">
        <v>0</v>
      </c>
      <c r="E8">
        <v>0.0232</v>
      </c>
      <c r="F8">
        <v>0</v>
      </c>
      <c r="H8">
        <f>(C12+C13)*50/2</f>
        <v>42.699999999999996</v>
      </c>
    </row>
    <row r="9" spans="2:8" ht="12.75">
      <c r="B9" s="54">
        <v>0.10416666666666667</v>
      </c>
      <c r="C9">
        <v>0.8376</v>
      </c>
      <c r="D9">
        <v>0</v>
      </c>
      <c r="E9">
        <v>0.0336</v>
      </c>
      <c r="F9">
        <v>0</v>
      </c>
      <c r="H9">
        <f>(C14+C15)*50/2</f>
        <v>43.52</v>
      </c>
    </row>
    <row r="10" spans="1:8" ht="12.75">
      <c r="A10" s="53">
        <v>41262</v>
      </c>
      <c r="B10" s="54">
        <v>0.125</v>
      </c>
      <c r="C10">
        <v>0.8128</v>
      </c>
      <c r="D10">
        <v>0</v>
      </c>
      <c r="E10">
        <v>0.0208</v>
      </c>
      <c r="F10">
        <v>0</v>
      </c>
      <c r="H10">
        <f>(C16+C17)*50/2</f>
        <v>47.72</v>
      </c>
    </row>
    <row r="11" spans="2:8" ht="12.75">
      <c r="B11" s="54">
        <v>0.14583333333333334</v>
      </c>
      <c r="C11">
        <v>0.8192</v>
      </c>
      <c r="D11">
        <v>0</v>
      </c>
      <c r="E11">
        <v>0.032</v>
      </c>
      <c r="F11">
        <v>0</v>
      </c>
      <c r="H11">
        <f>(C18+C19)*50/2</f>
        <v>66.68</v>
      </c>
    </row>
    <row r="12" spans="1:8" ht="12.75">
      <c r="A12" s="53">
        <v>41262</v>
      </c>
      <c r="B12" s="54">
        <v>0.16666666666666666</v>
      </c>
      <c r="C12">
        <v>0.8632</v>
      </c>
      <c r="D12">
        <v>0</v>
      </c>
      <c r="E12">
        <v>0.0272</v>
      </c>
      <c r="F12">
        <v>0</v>
      </c>
      <c r="H12">
        <f>(C20+C21)*50/2</f>
        <v>72.96000000000001</v>
      </c>
    </row>
    <row r="13" spans="2:8" ht="12.75">
      <c r="B13" s="54">
        <v>0.1875</v>
      </c>
      <c r="C13">
        <v>0.8448</v>
      </c>
      <c r="D13">
        <v>0</v>
      </c>
      <c r="E13">
        <v>0.0248</v>
      </c>
      <c r="F13">
        <v>0</v>
      </c>
      <c r="H13">
        <f>(C22+C23)*50/2</f>
        <v>63.7</v>
      </c>
    </row>
    <row r="14" spans="1:8" ht="12.75">
      <c r="A14" s="53">
        <v>41262</v>
      </c>
      <c r="B14" s="54">
        <v>0.20833333333333334</v>
      </c>
      <c r="C14">
        <v>0.8616</v>
      </c>
      <c r="D14">
        <v>0</v>
      </c>
      <c r="E14">
        <v>0.008</v>
      </c>
      <c r="F14">
        <v>0.0088</v>
      </c>
      <c r="H14">
        <f>(C24+C25)*50/2</f>
        <v>63.68000000000001</v>
      </c>
    </row>
    <row r="15" spans="2:8" ht="12.75">
      <c r="B15" s="54">
        <v>0.22916666666666666</v>
      </c>
      <c r="C15">
        <v>0.8792</v>
      </c>
      <c r="D15">
        <v>0</v>
      </c>
      <c r="E15">
        <v>0.0168</v>
      </c>
      <c r="F15">
        <v>0.0056</v>
      </c>
      <c r="H15">
        <f>(C26+C27)*50/2</f>
        <v>57.71999999999999</v>
      </c>
    </row>
    <row r="16" spans="1:8" ht="12.75">
      <c r="A16" s="53">
        <v>41262</v>
      </c>
      <c r="B16" s="54">
        <v>0.25</v>
      </c>
      <c r="C16">
        <v>0.896</v>
      </c>
      <c r="D16">
        <v>0</v>
      </c>
      <c r="E16">
        <v>0.0392</v>
      </c>
      <c r="F16">
        <v>0</v>
      </c>
      <c r="H16">
        <f>(C28+C29)*50/2</f>
        <v>63.519999999999996</v>
      </c>
    </row>
    <row r="17" spans="2:8" ht="12.75">
      <c r="B17" s="54">
        <v>0.2708333333333333</v>
      </c>
      <c r="C17">
        <v>1.0128</v>
      </c>
      <c r="D17">
        <v>0</v>
      </c>
      <c r="E17">
        <v>0.0272</v>
      </c>
      <c r="F17">
        <v>0.0056</v>
      </c>
      <c r="H17">
        <f>(C30+C31)*50/2</f>
        <v>61.739999999999995</v>
      </c>
    </row>
    <row r="18" spans="1:8" ht="12.75">
      <c r="A18" s="53">
        <v>41262</v>
      </c>
      <c r="B18" s="54">
        <v>0.2916666666666667</v>
      </c>
      <c r="C18">
        <v>1.2496</v>
      </c>
      <c r="D18">
        <v>0</v>
      </c>
      <c r="E18">
        <v>0.064</v>
      </c>
      <c r="F18">
        <v>0.0152</v>
      </c>
      <c r="H18">
        <f>(C32+C33)*50/2</f>
        <v>64.53999999999999</v>
      </c>
    </row>
    <row r="19" spans="2:8" ht="12.75">
      <c r="B19" s="54">
        <v>0.3125</v>
      </c>
      <c r="C19">
        <v>1.4176</v>
      </c>
      <c r="D19">
        <v>0</v>
      </c>
      <c r="E19">
        <v>0.1632</v>
      </c>
      <c r="F19">
        <v>0</v>
      </c>
      <c r="H19">
        <f>(C34+C35)*50/2</f>
        <v>64.48</v>
      </c>
    </row>
    <row r="20" spans="1:8" ht="12.75">
      <c r="A20" s="53">
        <v>41262</v>
      </c>
      <c r="B20" s="54">
        <v>0.3333333333333333</v>
      </c>
      <c r="C20">
        <v>1.4432</v>
      </c>
      <c r="D20">
        <v>0</v>
      </c>
      <c r="E20">
        <v>0.1552</v>
      </c>
      <c r="F20">
        <v>0</v>
      </c>
      <c r="H20">
        <f>(C36+C37)*50/2</f>
        <v>51.82</v>
      </c>
    </row>
    <row r="21" spans="2:8" ht="12.75">
      <c r="B21" s="54">
        <v>0.3541666666666667</v>
      </c>
      <c r="C21">
        <v>1.4752</v>
      </c>
      <c r="D21">
        <v>0</v>
      </c>
      <c r="E21">
        <v>0.1744</v>
      </c>
      <c r="F21">
        <v>0</v>
      </c>
      <c r="H21">
        <f>(C38+C39)*50/2</f>
        <v>46.9</v>
      </c>
    </row>
    <row r="22" spans="1:8" ht="12.75">
      <c r="A22" s="53">
        <v>41262</v>
      </c>
      <c r="B22" s="54">
        <v>0.375</v>
      </c>
      <c r="C22">
        <v>1.272</v>
      </c>
      <c r="D22">
        <v>0</v>
      </c>
      <c r="E22">
        <v>0.1704</v>
      </c>
      <c r="F22">
        <v>0</v>
      </c>
      <c r="H22">
        <f>(C40+C41)*50/2</f>
        <v>42.34</v>
      </c>
    </row>
    <row r="23" spans="2:8" ht="12.75">
      <c r="B23" s="54">
        <v>0.3958333333333333</v>
      </c>
      <c r="C23">
        <v>1.276</v>
      </c>
      <c r="D23">
        <v>0</v>
      </c>
      <c r="E23">
        <v>0.2008</v>
      </c>
      <c r="F23">
        <v>0</v>
      </c>
      <c r="H23">
        <f>(C42+C43)*50/2</f>
        <v>41.6</v>
      </c>
    </row>
    <row r="24" spans="1:8" ht="12.75">
      <c r="A24" s="53">
        <v>41262</v>
      </c>
      <c r="B24" s="54">
        <v>0.4166666666666667</v>
      </c>
      <c r="C24">
        <v>1.2544</v>
      </c>
      <c r="D24">
        <v>0</v>
      </c>
      <c r="E24">
        <v>0.2056</v>
      </c>
      <c r="F24">
        <v>0</v>
      </c>
      <c r="H24">
        <f>(C44+C45)*50/2</f>
        <v>41.98</v>
      </c>
    </row>
    <row r="25" spans="2:8" ht="12.75">
      <c r="B25" s="54">
        <v>0.4375</v>
      </c>
      <c r="C25">
        <v>1.2928</v>
      </c>
      <c r="D25">
        <v>0</v>
      </c>
      <c r="E25">
        <v>0.2056</v>
      </c>
      <c r="F25">
        <v>0</v>
      </c>
      <c r="H25">
        <f>(C46+C47)*50/2</f>
        <v>40.78</v>
      </c>
    </row>
    <row r="26" spans="1:8" ht="12.75">
      <c r="A26" s="53">
        <v>41262</v>
      </c>
      <c r="B26" s="54">
        <v>0.4583333333333333</v>
      </c>
      <c r="C26">
        <v>1.1768</v>
      </c>
      <c r="D26">
        <v>0</v>
      </c>
      <c r="E26">
        <v>0.0688</v>
      </c>
      <c r="F26">
        <v>0.0048</v>
      </c>
      <c r="H26">
        <f>(C48+C49)*50/2</f>
        <v>34.74</v>
      </c>
    </row>
    <row r="27" spans="2:8" ht="12.75">
      <c r="B27" s="54">
        <v>0.4791666666666667</v>
      </c>
      <c r="C27">
        <v>1.132</v>
      </c>
      <c r="D27">
        <v>0</v>
      </c>
      <c r="E27">
        <v>0.0456</v>
      </c>
      <c r="F27">
        <v>0.0176</v>
      </c>
      <c r="H27">
        <f>(C50+C51)*50/2</f>
        <v>33.379999999999995</v>
      </c>
    </row>
    <row r="28" spans="1:6" ht="12.75">
      <c r="A28" s="53">
        <v>41262</v>
      </c>
      <c r="B28" s="54">
        <v>0.5</v>
      </c>
      <c r="C28">
        <v>1.2624</v>
      </c>
      <c r="D28">
        <v>0</v>
      </c>
      <c r="E28">
        <v>0.1648</v>
      </c>
      <c r="F28">
        <v>0.0024</v>
      </c>
    </row>
    <row r="29" spans="2:6" ht="12.75">
      <c r="B29" s="54">
        <v>0.5208333333333334</v>
      </c>
      <c r="C29">
        <v>1.2784</v>
      </c>
      <c r="D29">
        <v>0</v>
      </c>
      <c r="E29">
        <v>0.196</v>
      </c>
      <c r="F29">
        <v>0</v>
      </c>
    </row>
    <row r="30" spans="1:6" ht="12.75">
      <c r="A30" s="53">
        <v>41262</v>
      </c>
      <c r="B30" s="54">
        <v>0.5416666666666666</v>
      </c>
      <c r="C30">
        <v>1.2296</v>
      </c>
      <c r="D30">
        <v>0</v>
      </c>
      <c r="E30">
        <v>0.2016</v>
      </c>
      <c r="F30">
        <v>0</v>
      </c>
    </row>
    <row r="31" spans="2:6" ht="12.75">
      <c r="B31" s="54">
        <v>0.5625</v>
      </c>
      <c r="C31">
        <v>1.24</v>
      </c>
      <c r="D31">
        <v>0</v>
      </c>
      <c r="E31">
        <v>0.2072</v>
      </c>
      <c r="F31">
        <v>0</v>
      </c>
    </row>
    <row r="32" spans="1:6" ht="12.75">
      <c r="A32" s="53">
        <v>41262</v>
      </c>
      <c r="B32" s="54">
        <v>0.5833333333333334</v>
      </c>
      <c r="C32">
        <v>1.264</v>
      </c>
      <c r="D32">
        <v>0</v>
      </c>
      <c r="E32">
        <v>0.1856</v>
      </c>
      <c r="F32">
        <v>0</v>
      </c>
    </row>
    <row r="33" spans="2:6" ht="12.75">
      <c r="B33" s="54">
        <v>0.6041666666666666</v>
      </c>
      <c r="C33">
        <v>1.3176</v>
      </c>
      <c r="D33">
        <v>0</v>
      </c>
      <c r="E33">
        <v>0.204</v>
      </c>
      <c r="F33">
        <v>0</v>
      </c>
    </row>
    <row r="34" spans="1:6" ht="12.75">
      <c r="A34" s="53">
        <v>41262</v>
      </c>
      <c r="B34" s="54">
        <v>0.625</v>
      </c>
      <c r="C34">
        <v>1.332</v>
      </c>
      <c r="D34">
        <v>0</v>
      </c>
      <c r="E34">
        <v>0.2016</v>
      </c>
      <c r="F34">
        <v>0</v>
      </c>
    </row>
    <row r="35" spans="2:6" ht="12.75">
      <c r="B35" s="54">
        <v>0.6458333333333334</v>
      </c>
      <c r="C35">
        <v>1.2472</v>
      </c>
      <c r="D35">
        <v>0</v>
      </c>
      <c r="E35">
        <v>0.1992</v>
      </c>
      <c r="F35">
        <v>0</v>
      </c>
    </row>
    <row r="36" spans="1:6" ht="12.75">
      <c r="A36" s="53">
        <v>41262</v>
      </c>
      <c r="B36" s="54">
        <v>0.6666666666666666</v>
      </c>
      <c r="C36">
        <v>1.0344</v>
      </c>
      <c r="D36">
        <v>0</v>
      </c>
      <c r="E36">
        <v>0.1704</v>
      </c>
      <c r="F36">
        <v>0</v>
      </c>
    </row>
    <row r="37" spans="2:6" ht="12.75">
      <c r="B37" s="54">
        <v>0.6875</v>
      </c>
      <c r="C37">
        <v>1.0384</v>
      </c>
      <c r="D37">
        <v>0</v>
      </c>
      <c r="E37">
        <v>0.2152</v>
      </c>
      <c r="F37">
        <v>0</v>
      </c>
    </row>
    <row r="38" spans="1:6" ht="12.75">
      <c r="A38" s="53">
        <v>41262</v>
      </c>
      <c r="B38" s="54">
        <v>0.7083333333333334</v>
      </c>
      <c r="C38">
        <v>0.9896</v>
      </c>
      <c r="D38">
        <v>0</v>
      </c>
      <c r="E38">
        <v>0.2376</v>
      </c>
      <c r="F38">
        <v>0</v>
      </c>
    </row>
    <row r="39" spans="2:6" ht="12.75">
      <c r="B39" s="54">
        <v>0.7291666666666666</v>
      </c>
      <c r="C39">
        <v>0.8864</v>
      </c>
      <c r="D39">
        <v>0</v>
      </c>
      <c r="E39">
        <v>0.232</v>
      </c>
      <c r="F39">
        <v>0</v>
      </c>
    </row>
    <row r="40" spans="1:6" ht="12.75">
      <c r="A40" s="53">
        <v>41262</v>
      </c>
      <c r="B40" s="54">
        <v>0.75</v>
      </c>
      <c r="C40">
        <v>0.8464</v>
      </c>
      <c r="D40">
        <v>0</v>
      </c>
      <c r="E40">
        <v>0.0784</v>
      </c>
      <c r="F40">
        <v>0</v>
      </c>
    </row>
    <row r="41" spans="2:6" ht="12.75">
      <c r="B41" s="54">
        <v>0.7708333333333334</v>
      </c>
      <c r="C41">
        <v>0.8472</v>
      </c>
      <c r="D41">
        <v>0</v>
      </c>
      <c r="E41">
        <v>0.0552</v>
      </c>
      <c r="F41">
        <v>0</v>
      </c>
    </row>
    <row r="42" spans="1:6" ht="12.75">
      <c r="A42" s="53">
        <v>41262</v>
      </c>
      <c r="B42" s="54">
        <v>0.7916666666666666</v>
      </c>
      <c r="C42">
        <v>0.8728</v>
      </c>
      <c r="D42">
        <v>0</v>
      </c>
      <c r="E42">
        <v>0.052</v>
      </c>
      <c r="F42">
        <v>0</v>
      </c>
    </row>
    <row r="43" spans="2:6" ht="12.75">
      <c r="B43" s="54">
        <v>0.8125</v>
      </c>
      <c r="C43">
        <v>0.7912</v>
      </c>
      <c r="D43">
        <v>0</v>
      </c>
      <c r="E43">
        <v>0.0112</v>
      </c>
      <c r="F43">
        <v>0</v>
      </c>
    </row>
    <row r="44" spans="1:6" ht="12.75">
      <c r="A44" s="53">
        <v>41262</v>
      </c>
      <c r="B44" s="54">
        <v>0.8333333333333334</v>
      </c>
      <c r="C44">
        <v>0.8632</v>
      </c>
      <c r="D44">
        <v>0</v>
      </c>
      <c r="E44">
        <v>0.0456</v>
      </c>
      <c r="F44">
        <v>0</v>
      </c>
    </row>
    <row r="45" spans="2:6" ht="12.75">
      <c r="B45" s="54">
        <v>0.8541666666666666</v>
      </c>
      <c r="C45">
        <v>0.816</v>
      </c>
      <c r="D45">
        <v>0</v>
      </c>
      <c r="E45">
        <v>0.0184</v>
      </c>
      <c r="F45">
        <v>0</v>
      </c>
    </row>
    <row r="46" spans="1:6" ht="12.75">
      <c r="A46" s="53">
        <v>41262</v>
      </c>
      <c r="B46" s="54">
        <v>0.875</v>
      </c>
      <c r="C46">
        <v>0.8376</v>
      </c>
      <c r="D46">
        <v>0</v>
      </c>
      <c r="E46">
        <v>0.0184</v>
      </c>
      <c r="F46">
        <v>0</v>
      </c>
    </row>
    <row r="47" spans="2:6" ht="12.75">
      <c r="B47" s="54">
        <v>0.8958333333333334</v>
      </c>
      <c r="C47">
        <v>0.7936</v>
      </c>
      <c r="D47">
        <v>0</v>
      </c>
      <c r="E47">
        <v>0.0168</v>
      </c>
      <c r="F47">
        <v>0</v>
      </c>
    </row>
    <row r="48" spans="1:6" ht="12.75">
      <c r="A48" s="53">
        <v>41262</v>
      </c>
      <c r="B48" s="54">
        <v>0.9166666666666666</v>
      </c>
      <c r="C48">
        <v>0.7192</v>
      </c>
      <c r="D48">
        <v>0</v>
      </c>
      <c r="E48">
        <v>0.024</v>
      </c>
      <c r="F48">
        <v>0</v>
      </c>
    </row>
    <row r="49" spans="2:6" ht="12.75">
      <c r="B49" s="54">
        <v>0.9375</v>
      </c>
      <c r="C49">
        <v>0.6704</v>
      </c>
      <c r="D49">
        <v>0</v>
      </c>
      <c r="E49">
        <v>0.0344</v>
      </c>
      <c r="F49">
        <v>0</v>
      </c>
    </row>
    <row r="50" spans="1:6" ht="12.75">
      <c r="A50" s="53">
        <v>41262</v>
      </c>
      <c r="B50" s="54">
        <v>0.9583333333333334</v>
      </c>
      <c r="C50">
        <v>0.6576</v>
      </c>
      <c r="D50">
        <v>0</v>
      </c>
      <c r="E50">
        <v>0.0248</v>
      </c>
      <c r="F50">
        <v>0</v>
      </c>
    </row>
    <row r="51" spans="2:6" ht="12.75">
      <c r="B51" s="54">
        <v>0.9791666666666666</v>
      </c>
      <c r="C51">
        <v>0.6776</v>
      </c>
      <c r="D51">
        <v>0</v>
      </c>
      <c r="E51">
        <v>0.0392</v>
      </c>
      <c r="F51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Груздева</dc:creator>
  <cp:keywords/>
  <dc:description/>
  <cp:lastModifiedBy>user</cp:lastModifiedBy>
  <cp:lastPrinted>2012-12-26T10:01:42Z</cp:lastPrinted>
  <dcterms:created xsi:type="dcterms:W3CDTF">2006-09-04T07:14:29Z</dcterms:created>
  <dcterms:modified xsi:type="dcterms:W3CDTF">2013-03-06T09:51:20Z</dcterms:modified>
  <cp:category/>
  <cp:version/>
  <cp:contentType/>
  <cp:contentStatus/>
</cp:coreProperties>
</file>